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Warren Buffett Portfolio" sheetId="1" r:id="rId1"/>
  </sheets>
  <definedNames>
    <definedName name="_xlnm._FilterDatabase" localSheetId="0" hidden="1">'Warren Buffett Portfolio'!$A$1:$G$48</definedName>
  </definedNames>
  <calcPr calcId="125725"/>
</workbook>
</file>

<file path=xl/calcChain.xml><?xml version="1.0" encoding="utf-8"?>
<calcChain xmlns="http://schemas.openxmlformats.org/spreadsheetml/2006/main">
  <c r="G3" i="1"/>
  <c r="G5"/>
  <c r="G4"/>
  <c r="G6"/>
  <c r="G7"/>
  <c r="G8"/>
  <c r="G9"/>
  <c r="G10"/>
  <c r="G12"/>
  <c r="G11"/>
  <c r="G13"/>
  <c r="G14"/>
  <c r="G16"/>
  <c r="G15"/>
  <c r="G17"/>
  <c r="G18"/>
  <c r="G20"/>
  <c r="G19"/>
  <c r="G24"/>
  <c r="G21"/>
  <c r="G37"/>
  <c r="G23"/>
  <c r="G22"/>
  <c r="G25"/>
  <c r="G26"/>
  <c r="G29"/>
  <c r="G27"/>
  <c r="G28"/>
  <c r="G30"/>
  <c r="G34"/>
  <c r="G31"/>
  <c r="G32"/>
  <c r="G33"/>
  <c r="G35"/>
  <c r="G38"/>
  <c r="G36"/>
  <c r="G39"/>
  <c r="G41"/>
  <c r="G40"/>
  <c r="G42"/>
  <c r="G43"/>
  <c r="G44"/>
  <c r="G45"/>
  <c r="G46"/>
  <c r="G47"/>
  <c r="G48"/>
  <c r="G2"/>
  <c r="E3" l="1"/>
  <c r="E5"/>
  <c r="E4"/>
  <c r="E6"/>
  <c r="E7"/>
  <c r="E8"/>
  <c r="E9"/>
  <c r="E10"/>
  <c r="E12"/>
  <c r="E11"/>
  <c r="E13"/>
  <c r="E14"/>
  <c r="E16"/>
  <c r="E15"/>
  <c r="E17"/>
  <c r="E18"/>
  <c r="E20"/>
  <c r="E19"/>
  <c r="E24"/>
  <c r="E21"/>
  <c r="E37"/>
  <c r="E23"/>
  <c r="E22"/>
  <c r="E25"/>
  <c r="E26"/>
  <c r="E29"/>
  <c r="E27"/>
  <c r="E28"/>
  <c r="E30"/>
  <c r="E34"/>
  <c r="E31"/>
  <c r="E32"/>
  <c r="E33"/>
  <c r="E35"/>
  <c r="E38"/>
  <c r="E36"/>
  <c r="E39"/>
  <c r="E41"/>
  <c r="E40"/>
  <c r="E42"/>
  <c r="E43"/>
  <c r="E44"/>
  <c r="E45"/>
  <c r="E46"/>
  <c r="E47"/>
  <c r="E48"/>
  <c r="E2"/>
  <c r="F6" l="1"/>
  <c r="F46"/>
  <c r="F42"/>
  <c r="F36"/>
  <c r="F32"/>
  <c r="F28"/>
  <c r="F25"/>
  <c r="F21"/>
  <c r="F18"/>
  <c r="F14"/>
  <c r="F10"/>
  <c r="F48"/>
  <c r="F44"/>
  <c r="F41"/>
  <c r="F35"/>
  <c r="F34"/>
  <c r="F29"/>
  <c r="F23"/>
  <c r="F7"/>
  <c r="F15"/>
  <c r="F11"/>
  <c r="F8"/>
  <c r="F5"/>
  <c r="F2"/>
  <c r="F45"/>
  <c r="F40"/>
  <c r="F38"/>
  <c r="F31"/>
  <c r="F27"/>
  <c r="F22"/>
  <c r="F24"/>
  <c r="F17"/>
  <c r="F13"/>
  <c r="F9"/>
  <c r="F4"/>
  <c r="F39"/>
  <c r="F26"/>
  <c r="F16"/>
  <c r="F12"/>
  <c r="F19"/>
  <c r="F47"/>
  <c r="F30"/>
  <c r="F20"/>
  <c r="F3"/>
  <c r="F43"/>
  <c r="F33"/>
  <c r="F37"/>
</calcChain>
</file>

<file path=xl/sharedStrings.xml><?xml version="1.0" encoding="utf-8"?>
<sst xmlns="http://schemas.openxmlformats.org/spreadsheetml/2006/main" count="54" uniqueCount="54">
  <si>
    <t>WFC</t>
  </si>
  <si>
    <t>KO</t>
  </si>
  <si>
    <t>AXP</t>
  </si>
  <si>
    <t>IBM</t>
  </si>
  <si>
    <t>WMT</t>
  </si>
  <si>
    <t>PG</t>
  </si>
  <si>
    <t>USB</t>
  </si>
  <si>
    <t>DVA</t>
  </si>
  <si>
    <t>DTV</t>
  </si>
  <si>
    <t>GS</t>
  </si>
  <si>
    <t>MCO</t>
  </si>
  <si>
    <t>DE</t>
  </si>
  <si>
    <t>GM</t>
  </si>
  <si>
    <t>USG</t>
  </si>
  <si>
    <t>CHTR</t>
  </si>
  <si>
    <t>BK</t>
  </si>
  <si>
    <t>VRSN</t>
  </si>
  <si>
    <t>SU</t>
  </si>
  <si>
    <t>VZ</t>
  </si>
  <si>
    <t>PCP</t>
  </si>
  <si>
    <t>MTB</t>
  </si>
  <si>
    <t>V</t>
  </si>
  <si>
    <t>VIAB</t>
  </si>
  <si>
    <t>COST</t>
  </si>
  <si>
    <t>LBTYA</t>
  </si>
  <si>
    <t>PSX</t>
  </si>
  <si>
    <t>MA</t>
  </si>
  <si>
    <t>CBI</t>
  </si>
  <si>
    <t>WBC</t>
  </si>
  <si>
    <t>LBTYK</t>
  </si>
  <si>
    <t>NOV</t>
  </si>
  <si>
    <t>TMK</t>
  </si>
  <si>
    <t>QSR</t>
  </si>
  <si>
    <t>LMCK</t>
  </si>
  <si>
    <t>GE</t>
  </si>
  <si>
    <t>FOXA</t>
  </si>
  <si>
    <t>SNY</t>
  </si>
  <si>
    <t>LMCA</t>
  </si>
  <si>
    <t>VRSK</t>
  </si>
  <si>
    <t>GHC</t>
  </si>
  <si>
    <t>MEG</t>
  </si>
  <si>
    <t>DNOW</t>
  </si>
  <si>
    <t>JNJ</t>
  </si>
  <si>
    <t>MDLZ</t>
  </si>
  <si>
    <t>KRFT</t>
  </si>
  <si>
    <t>UPS</t>
  </si>
  <si>
    <t>LEE</t>
  </si>
  <si>
    <t>Ticker</t>
  </si>
  <si>
    <t>Shares</t>
  </si>
  <si>
    <t>Share Price</t>
  </si>
  <si>
    <t>% Portfolio</t>
  </si>
  <si>
    <t>Dividend Yield</t>
  </si>
  <si>
    <t>Value</t>
  </si>
  <si>
    <t>Dividend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</si>
</sst>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70" formatCode="0.0%"/>
    <numFmt numFmtId="178" formatCode="0.0"/>
    <numFmt numFmtId="181" formatCode="&quot;$&quot;#,##0.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0" xfId="0" applyFont="1" applyFill="1" applyAlignment="1"/>
    <xf numFmtId="44" fontId="2" fillId="2" borderId="0" xfId="1" applyFont="1" applyFill="1" applyAlignment="1"/>
    <xf numFmtId="9" fontId="2" fillId="2" borderId="0" xfId="2" applyFont="1" applyFill="1" applyAlignment="1"/>
    <xf numFmtId="170" fontId="2" fillId="2" borderId="0" xfId="2" applyNumberFormat="1" applyFont="1" applyFill="1" applyAlignment="1"/>
    <xf numFmtId="10" fontId="2" fillId="2" borderId="0" xfId="2" applyNumberFormat="1" applyFont="1" applyFill="1" applyAlignment="1"/>
    <xf numFmtId="0" fontId="2" fillId="2" borderId="1" xfId="0" applyFont="1" applyFill="1" applyBorder="1" applyAlignment="1"/>
    <xf numFmtId="3" fontId="2" fillId="2" borderId="1" xfId="0" applyNumberFormat="1" applyFont="1" applyFill="1" applyBorder="1" applyAlignment="1"/>
    <xf numFmtId="10" fontId="2" fillId="2" borderId="1" xfId="2" applyNumberFormat="1" applyFont="1" applyFill="1" applyBorder="1" applyAlignment="1">
      <alignment horizontal="center"/>
    </xf>
    <xf numFmtId="170" fontId="2" fillId="2" borderId="0" xfId="0" applyNumberFormat="1" applyFont="1" applyFill="1" applyAlignment="1"/>
    <xf numFmtId="2" fontId="2" fillId="2" borderId="0" xfId="0" applyNumberFormat="1" applyFont="1" applyFill="1" applyAlignment="1"/>
    <xf numFmtId="178" fontId="2" fillId="2" borderId="0" xfId="0" applyNumberFormat="1" applyFont="1" applyFill="1" applyAlignment="1"/>
    <xf numFmtId="0" fontId="2" fillId="2" borderId="0" xfId="0" applyFont="1" applyFill="1" applyAlignment="1">
      <alignment horizontal="right"/>
    </xf>
    <xf numFmtId="9" fontId="2" fillId="2" borderId="0" xfId="2" applyFont="1" applyFill="1" applyAlignment="1">
      <alignment horizontal="center"/>
    </xf>
    <xf numFmtId="0" fontId="3" fillId="2" borderId="1" xfId="0" applyFont="1" applyFill="1" applyBorder="1" applyAlignment="1"/>
    <xf numFmtId="44" fontId="3" fillId="2" borderId="1" xfId="1" applyFont="1" applyFill="1" applyBorder="1" applyAlignment="1"/>
    <xf numFmtId="0" fontId="3" fillId="2" borderId="0" xfId="0" applyFont="1" applyFill="1" applyAlignment="1"/>
    <xf numFmtId="181" fontId="2" fillId="2" borderId="1" xfId="1" applyNumberFormat="1" applyFont="1" applyFill="1" applyBorder="1" applyAlignme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8"/>
  <sheetViews>
    <sheetView tabSelected="1" workbookViewId="0">
      <selection activeCell="E7" sqref="E7"/>
    </sheetView>
  </sheetViews>
  <sheetFormatPr defaultRowHeight="18.75"/>
  <cols>
    <col min="1" max="1" width="12.28515625" style="1" bestFit="1" customWidth="1"/>
    <col min="2" max="2" width="15.7109375" style="1" bestFit="1" customWidth="1"/>
    <col min="3" max="3" width="21.85546875" style="2" bestFit="1" customWidth="1"/>
    <col min="4" max="4" width="18.42578125" style="2" bestFit="1" customWidth="1"/>
    <col min="5" max="5" width="24.5703125" style="2" bestFit="1" customWidth="1"/>
    <col min="6" max="6" width="19.85546875" style="1" bestFit="1" customWidth="1"/>
    <col min="7" max="7" width="24.42578125" style="1" bestFit="1" customWidth="1"/>
    <col min="8" max="8" width="9.140625" style="1"/>
    <col min="9" max="9" width="28.85546875" style="1" bestFit="1" customWidth="1"/>
    <col min="10" max="10" width="9.85546875" style="1" bestFit="1" customWidth="1"/>
    <col min="11" max="11" width="28.85546875" style="1" bestFit="1" customWidth="1"/>
    <col min="12" max="12" width="9.140625" style="1"/>
    <col min="13" max="13" width="9.85546875" style="1" bestFit="1" customWidth="1"/>
    <col min="14" max="16384" width="9.140625" style="1"/>
  </cols>
  <sheetData>
    <row r="1" spans="1:13" s="16" customFormat="1" ht="23.25">
      <c r="A1" s="14" t="s">
        <v>47</v>
      </c>
      <c r="B1" s="14" t="s">
        <v>48</v>
      </c>
      <c r="C1" s="15" t="s">
        <v>49</v>
      </c>
      <c r="D1" s="15" t="s">
        <v>53</v>
      </c>
      <c r="E1" s="15" t="s">
        <v>52</v>
      </c>
      <c r="F1" s="14" t="s">
        <v>50</v>
      </c>
      <c r="G1" s="14" t="s">
        <v>51</v>
      </c>
    </row>
    <row r="2" spans="1:13">
      <c r="A2" s="6" t="s">
        <v>0</v>
      </c>
      <c r="B2" s="7">
        <v>463458123</v>
      </c>
      <c r="C2" s="17">
        <v>54.64</v>
      </c>
      <c r="D2" s="17">
        <v>1.4</v>
      </c>
      <c r="E2" s="17">
        <f>C2*B2</f>
        <v>25323351840.720001</v>
      </c>
      <c r="F2" s="8">
        <f>E2/SUM(E:E)</f>
        <v>0.23725643291910808</v>
      </c>
      <c r="G2" s="8">
        <f>D2/C2</f>
        <v>2.5622254758418738E-2</v>
      </c>
    </row>
    <row r="3" spans="1:13">
      <c r="A3" s="6" t="s">
        <v>1</v>
      </c>
      <c r="B3" s="7">
        <v>400000000</v>
      </c>
      <c r="C3" s="17">
        <v>41.1</v>
      </c>
      <c r="D3" s="17">
        <v>1.32</v>
      </c>
      <c r="E3" s="17">
        <f>C3*B3</f>
        <v>16440000000</v>
      </c>
      <c r="F3" s="8">
        <f>E3/SUM(E:E)</f>
        <v>0.15402762563675051</v>
      </c>
      <c r="G3" s="8">
        <f>D3/C3</f>
        <v>3.2116788321167884E-2</v>
      </c>
      <c r="I3" s="5"/>
      <c r="K3" s="10"/>
    </row>
    <row r="4" spans="1:13">
      <c r="A4" s="6" t="s">
        <v>3</v>
      </c>
      <c r="B4" s="7">
        <v>76971817</v>
      </c>
      <c r="C4" s="17">
        <v>167.91</v>
      </c>
      <c r="D4" s="17">
        <v>4.4000000000000004</v>
      </c>
      <c r="E4" s="17">
        <f>C4*B4</f>
        <v>12924337792.469999</v>
      </c>
      <c r="F4" s="8">
        <f>E4/SUM(E:E)</f>
        <v>0.12108911576043038</v>
      </c>
      <c r="G4" s="8">
        <f>D4/C4</f>
        <v>2.6204514323149308E-2</v>
      </c>
    </row>
    <row r="5" spans="1:13">
      <c r="A5" s="6" t="s">
        <v>2</v>
      </c>
      <c r="B5" s="7">
        <v>151610700</v>
      </c>
      <c r="C5" s="17">
        <v>77.94</v>
      </c>
      <c r="D5" s="17">
        <v>1.04</v>
      </c>
      <c r="E5" s="17">
        <f>C5*B5</f>
        <v>11816537958</v>
      </c>
      <c r="F5" s="8">
        <f>E5/SUM(E:E)</f>
        <v>0.11071005382708493</v>
      </c>
      <c r="G5" s="8">
        <f>D5/C5</f>
        <v>1.3343597639209649E-2</v>
      </c>
      <c r="K5" s="5"/>
    </row>
    <row r="6" spans="1:13">
      <c r="A6" s="6" t="s">
        <v>4</v>
      </c>
      <c r="B6" s="7">
        <v>60385293</v>
      </c>
      <c r="C6" s="17">
        <v>78.69</v>
      </c>
      <c r="D6" s="17">
        <v>1.96</v>
      </c>
      <c r="E6" s="17">
        <f>C6*B6</f>
        <v>4751718706.1700001</v>
      </c>
      <c r="F6" s="8">
        <f>E6/SUM(E:E)</f>
        <v>4.4519218370139738E-2</v>
      </c>
      <c r="G6" s="8">
        <f>D6/C6</f>
        <v>2.4907866310840004E-2</v>
      </c>
      <c r="K6" s="5"/>
    </row>
    <row r="7" spans="1:13">
      <c r="A7" s="6" t="s">
        <v>5</v>
      </c>
      <c r="B7" s="7">
        <v>52793078</v>
      </c>
      <c r="C7" s="17">
        <v>81.94</v>
      </c>
      <c r="D7" s="17">
        <v>2.57</v>
      </c>
      <c r="E7" s="17">
        <f>C7*B7</f>
        <v>4325864811.3199997</v>
      </c>
      <c r="F7" s="8">
        <f>E7/SUM(E:E)</f>
        <v>4.0529360444841199E-2</v>
      </c>
      <c r="G7" s="8">
        <f>D7/C7</f>
        <v>3.1364412985111056E-2</v>
      </c>
      <c r="K7" s="12"/>
    </row>
    <row r="8" spans="1:13">
      <c r="A8" s="6" t="s">
        <v>6</v>
      </c>
      <c r="B8" s="7">
        <v>80094497</v>
      </c>
      <c r="C8" s="17">
        <v>42.57</v>
      </c>
      <c r="D8" s="17">
        <v>0.98</v>
      </c>
      <c r="E8" s="17">
        <f>C8*B8</f>
        <v>3409622737.29</v>
      </c>
      <c r="F8" s="8">
        <f>E8/SUM(E:E)</f>
        <v>3.1945017916171325E-2</v>
      </c>
      <c r="G8" s="8">
        <f>D8/C8</f>
        <v>2.3020906741836974E-2</v>
      </c>
      <c r="K8" s="12"/>
      <c r="M8" s="11"/>
    </row>
    <row r="9" spans="1:13">
      <c r="A9" s="6" t="s">
        <v>7</v>
      </c>
      <c r="B9" s="7">
        <v>38565570</v>
      </c>
      <c r="C9" s="17">
        <v>82.52</v>
      </c>
      <c r="D9" s="17">
        <v>0</v>
      </c>
      <c r="E9" s="17">
        <f>C9*B9</f>
        <v>3182430836.3999996</v>
      </c>
      <c r="F9" s="8">
        <f>E9/SUM(E:E)</f>
        <v>2.9816439506318123E-2</v>
      </c>
      <c r="G9" s="8">
        <f>D9/C9</f>
        <v>0</v>
      </c>
      <c r="K9" s="12"/>
    </row>
    <row r="10" spans="1:13">
      <c r="A10" s="6" t="s">
        <v>8</v>
      </c>
      <c r="B10" s="7">
        <v>31353468</v>
      </c>
      <c r="C10" s="17">
        <v>89.37</v>
      </c>
      <c r="D10" s="17">
        <v>0</v>
      </c>
      <c r="E10" s="17">
        <f>C10*B10</f>
        <v>2802059435.1600003</v>
      </c>
      <c r="F10" s="8">
        <f>E10/SUM(E:E)</f>
        <v>2.6252710565130725E-2</v>
      </c>
      <c r="G10" s="8">
        <f>D10/C10</f>
        <v>0</v>
      </c>
      <c r="J10" s="4"/>
      <c r="K10" s="3"/>
    </row>
    <row r="11" spans="1:13">
      <c r="A11" s="6" t="s">
        <v>10</v>
      </c>
      <c r="B11" s="7">
        <v>24669778</v>
      </c>
      <c r="C11" s="17">
        <v>106.42</v>
      </c>
      <c r="D11" s="17">
        <v>1.36</v>
      </c>
      <c r="E11" s="17">
        <f>C11*B11</f>
        <v>2625357774.7600002</v>
      </c>
      <c r="F11" s="8">
        <f>E11/SUM(E:E)</f>
        <v>2.4597179105429787E-2</v>
      </c>
      <c r="G11" s="8">
        <f>D11/C11</f>
        <v>1.2779552715654953E-2</v>
      </c>
    </row>
    <row r="12" spans="1:13">
      <c r="A12" s="6" t="s">
        <v>9</v>
      </c>
      <c r="B12" s="7">
        <v>12631531</v>
      </c>
      <c r="C12" s="17">
        <v>198.29</v>
      </c>
      <c r="D12" s="17">
        <v>2.4</v>
      </c>
      <c r="E12" s="17">
        <f>C12*B12</f>
        <v>2504706281.9899998</v>
      </c>
      <c r="F12" s="8">
        <f>E12/SUM(E:E)</f>
        <v>2.3466785981287892E-2</v>
      </c>
      <c r="G12" s="8">
        <f>D12/C12</f>
        <v>1.2103484794997225E-2</v>
      </c>
      <c r="K12" s="13"/>
    </row>
    <row r="13" spans="1:13">
      <c r="A13" s="6" t="s">
        <v>11</v>
      </c>
      <c r="B13" s="7">
        <v>17096886</v>
      </c>
      <c r="C13" s="17">
        <v>88.3</v>
      </c>
      <c r="D13" s="17">
        <v>2.4</v>
      </c>
      <c r="E13" s="17">
        <f>C13*B13</f>
        <v>1509655033.8</v>
      </c>
      <c r="F13" s="8">
        <f>E13/SUM(E:E)</f>
        <v>1.4144074232772648E-2</v>
      </c>
      <c r="G13" s="8">
        <f>D13/C13</f>
        <v>2.7180067950169876E-2</v>
      </c>
      <c r="K13" s="13"/>
    </row>
    <row r="14" spans="1:13">
      <c r="A14" s="6" t="s">
        <v>12</v>
      </c>
      <c r="B14" s="7">
        <v>41000000</v>
      </c>
      <c r="C14" s="17">
        <v>35.770000000000003</v>
      </c>
      <c r="D14" s="17">
        <v>1.2</v>
      </c>
      <c r="E14" s="17">
        <f>C14*B14</f>
        <v>1466570000.0000002</v>
      </c>
      <c r="F14" s="8">
        <f>E14/SUM(E:E)</f>
        <v>1.3740407234190342E-2</v>
      </c>
      <c r="G14" s="8">
        <f>D14/C14</f>
        <v>3.3547665641599105E-2</v>
      </c>
      <c r="K14" s="13"/>
    </row>
    <row r="15" spans="1:13">
      <c r="A15" s="6" t="s">
        <v>14</v>
      </c>
      <c r="B15" s="7">
        <v>6198237</v>
      </c>
      <c r="C15" s="17">
        <v>185.76</v>
      </c>
      <c r="D15" s="17">
        <v>0</v>
      </c>
      <c r="E15" s="17">
        <f>C15*B15</f>
        <v>1151384505.1199999</v>
      </c>
      <c r="F15" s="8">
        <f>E15/SUM(E:E)</f>
        <v>1.078741006804006E-2</v>
      </c>
      <c r="G15" s="8">
        <f>D15/C15</f>
        <v>0</v>
      </c>
      <c r="K15" s="13"/>
    </row>
    <row r="16" spans="1:13">
      <c r="A16" s="6" t="s">
        <v>13</v>
      </c>
      <c r="B16" s="7">
        <v>39002016</v>
      </c>
      <c r="C16" s="17">
        <v>27.46</v>
      </c>
      <c r="D16" s="17">
        <v>0</v>
      </c>
      <c r="E16" s="17">
        <f>C16*B16</f>
        <v>1070995359.36</v>
      </c>
      <c r="F16" s="8">
        <f>E16/SUM(E:E)</f>
        <v>1.0034237972639852E-2</v>
      </c>
      <c r="G16" s="8">
        <f>D16/C16</f>
        <v>0</v>
      </c>
    </row>
    <row r="17" spans="1:10">
      <c r="A17" s="6" t="s">
        <v>15</v>
      </c>
      <c r="B17" s="7">
        <v>22012603</v>
      </c>
      <c r="C17" s="17">
        <v>42.52</v>
      </c>
      <c r="D17" s="17">
        <v>0.68</v>
      </c>
      <c r="E17" s="17">
        <f>C17*B17</f>
        <v>935975879.56000006</v>
      </c>
      <c r="F17" s="8">
        <f>E17/SUM(E:E)</f>
        <v>8.7692300718914817E-3</v>
      </c>
      <c r="G17" s="8">
        <f>D17/C17</f>
        <v>1.5992474129821261E-2</v>
      </c>
    </row>
    <row r="18" spans="1:10">
      <c r="A18" s="6" t="s">
        <v>16</v>
      </c>
      <c r="B18" s="7">
        <v>12985000</v>
      </c>
      <c r="C18" s="17">
        <v>67.17</v>
      </c>
      <c r="D18" s="17">
        <v>0</v>
      </c>
      <c r="E18" s="17">
        <f>C18*B18</f>
        <v>872202450</v>
      </c>
      <c r="F18" s="8">
        <f>E18/SUM(E:E)</f>
        <v>8.1717319007333696E-3</v>
      </c>
      <c r="G18" s="8">
        <f>D18/C18</f>
        <v>0</v>
      </c>
    </row>
    <row r="19" spans="1:10">
      <c r="A19" s="6" t="s">
        <v>18</v>
      </c>
      <c r="B19" s="7">
        <v>15000928</v>
      </c>
      <c r="C19" s="17">
        <v>49.61</v>
      </c>
      <c r="D19" s="17">
        <v>2.2000000000000002</v>
      </c>
      <c r="E19" s="17">
        <f>C19*B19</f>
        <v>744196038.08000004</v>
      </c>
      <c r="F19" s="8">
        <f>E19/SUM(E:E)</f>
        <v>6.9724299728551806E-3</v>
      </c>
      <c r="G19" s="8">
        <f>D19/C19</f>
        <v>4.4345898004434593E-2</v>
      </c>
    </row>
    <row r="20" spans="1:10">
      <c r="A20" s="6" t="s">
        <v>17</v>
      </c>
      <c r="B20" s="7">
        <v>22354294</v>
      </c>
      <c r="C20" s="17">
        <v>32.93</v>
      </c>
      <c r="D20" s="17">
        <v>0.89</v>
      </c>
      <c r="E20" s="17">
        <f>C20*B20</f>
        <v>736126901.41999996</v>
      </c>
      <c r="F20" s="8">
        <f>E20/SUM(E:E)</f>
        <v>6.8968296102835096E-3</v>
      </c>
      <c r="G20" s="8">
        <f>D20/C20</f>
        <v>2.7027027027027029E-2</v>
      </c>
    </row>
    <row r="21" spans="1:10">
      <c r="A21" s="6" t="s">
        <v>20</v>
      </c>
      <c r="B21" s="7">
        <v>5382040</v>
      </c>
      <c r="C21" s="17">
        <v>119.79</v>
      </c>
      <c r="D21" s="17">
        <v>2.8</v>
      </c>
      <c r="E21" s="17">
        <f>C21*B21</f>
        <v>644714571.60000002</v>
      </c>
      <c r="F21" s="8">
        <f>E21/SUM(E:E)</f>
        <v>6.040380454803089E-3</v>
      </c>
      <c r="G21" s="8">
        <f>D21/C21</f>
        <v>2.3374238250271306E-2</v>
      </c>
    </row>
    <row r="22" spans="1:10">
      <c r="A22" s="6" t="s">
        <v>23</v>
      </c>
      <c r="B22" s="7">
        <v>4333363</v>
      </c>
      <c r="C22" s="17">
        <v>146.97</v>
      </c>
      <c r="D22" s="17">
        <v>1.42</v>
      </c>
      <c r="E22" s="17">
        <f>C22*B22</f>
        <v>636874360.11000001</v>
      </c>
      <c r="F22" s="8">
        <f>E22/SUM(E:E)</f>
        <v>5.9669249097729993E-3</v>
      </c>
      <c r="G22" s="8">
        <f>D22/C22</f>
        <v>9.6618357487922701E-3</v>
      </c>
    </row>
    <row r="23" spans="1:10">
      <c r="A23" s="6" t="s">
        <v>22</v>
      </c>
      <c r="B23" s="7">
        <v>8634190</v>
      </c>
      <c r="C23" s="17">
        <v>70.11</v>
      </c>
      <c r="D23" s="17">
        <v>1.32</v>
      </c>
      <c r="E23" s="17">
        <f>C23*B23</f>
        <v>605343060.89999998</v>
      </c>
      <c r="F23" s="8">
        <f>E23/SUM(E:E)</f>
        <v>5.6715057400310133E-3</v>
      </c>
      <c r="G23" s="8">
        <f>D23/C23</f>
        <v>1.8827556696619598E-2</v>
      </c>
    </row>
    <row r="24" spans="1:10">
      <c r="A24" s="6" t="s">
        <v>19</v>
      </c>
      <c r="B24" s="7">
        <v>2853688</v>
      </c>
      <c r="C24" s="17">
        <v>204.61</v>
      </c>
      <c r="D24" s="17">
        <v>0.12</v>
      </c>
      <c r="E24" s="17">
        <f>C24*B24</f>
        <v>583893101.68000007</v>
      </c>
      <c r="F24" s="8">
        <f>E24/SUM(E:E)</f>
        <v>5.4705394207693516E-3</v>
      </c>
      <c r="G24" s="8">
        <f>D24/C24</f>
        <v>5.8648159913982697E-4</v>
      </c>
      <c r="I24" s="4"/>
    </row>
    <row r="25" spans="1:10">
      <c r="A25" s="6" t="s">
        <v>24</v>
      </c>
      <c r="B25" s="7">
        <v>10816324</v>
      </c>
      <c r="C25" s="17">
        <v>51.32</v>
      </c>
      <c r="D25" s="17">
        <v>0</v>
      </c>
      <c r="E25" s="17">
        <f>C25*B25</f>
        <v>555093747.67999995</v>
      </c>
      <c r="F25" s="8">
        <f>E25/SUM(E:E)</f>
        <v>5.2007160560192138E-3</v>
      </c>
      <c r="G25" s="8">
        <f>D25/C25</f>
        <v>0</v>
      </c>
    </row>
    <row r="26" spans="1:10">
      <c r="A26" s="6" t="s">
        <v>25</v>
      </c>
      <c r="B26" s="7">
        <v>6567600</v>
      </c>
      <c r="C26" s="17">
        <v>80.95</v>
      </c>
      <c r="D26" s="17">
        <v>2</v>
      </c>
      <c r="E26" s="17">
        <f>C26*B26</f>
        <v>531647220</v>
      </c>
      <c r="F26" s="8">
        <f>E26/SUM(E:E)</f>
        <v>4.9810437331495828E-3</v>
      </c>
      <c r="G26" s="8">
        <f>D26/C26</f>
        <v>2.4706609017912291E-2</v>
      </c>
    </row>
    <row r="27" spans="1:10">
      <c r="A27" s="6" t="s">
        <v>27</v>
      </c>
      <c r="B27" s="7">
        <v>10701110</v>
      </c>
      <c r="C27" s="17">
        <v>49.46</v>
      </c>
      <c r="D27" s="17">
        <v>0.14000000000000001</v>
      </c>
      <c r="E27" s="17">
        <f>C27*B27</f>
        <v>529276900.60000002</v>
      </c>
      <c r="F27" s="8">
        <f>E27/SUM(E:E)</f>
        <v>4.9588360282114604E-3</v>
      </c>
      <c r="G27" s="8">
        <f>D27/C27</f>
        <v>2.8305701577031948E-3</v>
      </c>
    </row>
    <row r="28" spans="1:10">
      <c r="A28" s="6" t="s">
        <v>28</v>
      </c>
      <c r="B28" s="7">
        <v>4076325</v>
      </c>
      <c r="C28" s="17">
        <v>126.92</v>
      </c>
      <c r="D28" s="17">
        <v>0</v>
      </c>
      <c r="E28" s="17">
        <f>C28*B28</f>
        <v>517367169</v>
      </c>
      <c r="F28" s="8">
        <f>E28/SUM(E:E)</f>
        <v>4.8472528359779455E-3</v>
      </c>
      <c r="G28" s="8">
        <f>D28/C28</f>
        <v>0</v>
      </c>
    </row>
    <row r="29" spans="1:10">
      <c r="A29" s="6" t="s">
        <v>26</v>
      </c>
      <c r="B29" s="7">
        <v>5399756</v>
      </c>
      <c r="C29" s="17">
        <v>90.4</v>
      </c>
      <c r="D29" s="17">
        <v>0.64</v>
      </c>
      <c r="E29" s="17">
        <f>C29*B29</f>
        <v>488137942.40000004</v>
      </c>
      <c r="F29" s="8">
        <f>E29/SUM(E:E)</f>
        <v>4.5734019617445793E-3</v>
      </c>
      <c r="G29" s="8">
        <f>D29/C29</f>
        <v>7.0796460176991149E-3</v>
      </c>
    </row>
    <row r="30" spans="1:10">
      <c r="A30" s="6" t="s">
        <v>29</v>
      </c>
      <c r="B30" s="7">
        <v>7346968</v>
      </c>
      <c r="C30" s="17">
        <v>49.52</v>
      </c>
      <c r="D30" s="17">
        <v>0</v>
      </c>
      <c r="E30" s="17">
        <f>C30*B30</f>
        <v>363821855.36000001</v>
      </c>
      <c r="F30" s="8">
        <f>E30/SUM(E:E)</f>
        <v>3.4086749717675228E-3</v>
      </c>
      <c r="G30" s="8">
        <f>D30/C30</f>
        <v>0</v>
      </c>
    </row>
    <row r="31" spans="1:10">
      <c r="A31" s="6" t="s">
        <v>31</v>
      </c>
      <c r="B31" s="7">
        <v>6353727</v>
      </c>
      <c r="C31" s="17">
        <v>56.43</v>
      </c>
      <c r="D31" s="17">
        <v>0.54</v>
      </c>
      <c r="E31" s="17">
        <f>C31*B31</f>
        <v>358540814.61000001</v>
      </c>
      <c r="F31" s="8">
        <f>E31/SUM(E:E)</f>
        <v>3.3591964944187742E-3</v>
      </c>
      <c r="G31" s="8">
        <f>D31/C31</f>
        <v>9.5693779904306234E-3</v>
      </c>
    </row>
    <row r="32" spans="1:10">
      <c r="A32" s="6" t="s">
        <v>32</v>
      </c>
      <c r="B32" s="7">
        <v>8438225</v>
      </c>
      <c r="C32" s="17">
        <v>40.31</v>
      </c>
      <c r="D32" s="17">
        <v>0.36</v>
      </c>
      <c r="E32" s="17">
        <f>C32*B32</f>
        <v>340144849.75</v>
      </c>
      <c r="F32" s="8">
        <f>E32/SUM(E:E)</f>
        <v>3.1868432834283303E-3</v>
      </c>
      <c r="G32" s="8">
        <f>D32/C32</f>
        <v>8.9307864053584703E-3</v>
      </c>
      <c r="J32" s="9"/>
    </row>
    <row r="33" spans="1:7">
      <c r="A33" s="6" t="s">
        <v>33</v>
      </c>
      <c r="B33" s="7">
        <v>8000000</v>
      </c>
      <c r="C33" s="17">
        <v>38.31</v>
      </c>
      <c r="D33" s="17">
        <v>0</v>
      </c>
      <c r="E33" s="17">
        <f>C33*B33</f>
        <v>306480000</v>
      </c>
      <c r="F33" s="8">
        <f>E33/SUM(E:E)</f>
        <v>2.8714347144252611E-3</v>
      </c>
      <c r="G33" s="8">
        <f>D33/C33</f>
        <v>0</v>
      </c>
    </row>
    <row r="34" spans="1:7">
      <c r="A34" s="6" t="s">
        <v>30</v>
      </c>
      <c r="B34" s="7">
        <v>5258385</v>
      </c>
      <c r="C34" s="17">
        <v>54.95</v>
      </c>
      <c r="D34" s="17">
        <v>1.84</v>
      </c>
      <c r="E34" s="17">
        <f>C34*B34</f>
        <v>288948255.75</v>
      </c>
      <c r="F34" s="8">
        <f>E34/SUM(E:E)</f>
        <v>2.7071784528621069E-3</v>
      </c>
      <c r="G34" s="8">
        <f>D34/C34</f>
        <v>3.3484986351228388E-2</v>
      </c>
    </row>
    <row r="35" spans="1:7">
      <c r="A35" s="6" t="s">
        <v>34</v>
      </c>
      <c r="B35" s="7">
        <v>10585502</v>
      </c>
      <c r="C35" s="17">
        <v>26.79</v>
      </c>
      <c r="D35" s="17">
        <v>0.92</v>
      </c>
      <c r="E35" s="17">
        <f>C35*B35</f>
        <v>283585598.57999998</v>
      </c>
      <c r="F35" s="8">
        <f>E35/SUM(E:E)</f>
        <v>2.6569353049911218E-3</v>
      </c>
      <c r="G35" s="8">
        <f>D35/C35</f>
        <v>3.4341172079134008E-2</v>
      </c>
    </row>
    <row r="36" spans="1:7">
      <c r="A36" s="6" t="s">
        <v>36</v>
      </c>
      <c r="B36" s="7">
        <v>3905875</v>
      </c>
      <c r="C36" s="17">
        <v>51.04</v>
      </c>
      <c r="D36" s="17">
        <v>1.62</v>
      </c>
      <c r="E36" s="17">
        <f>C36*B36</f>
        <v>199355860</v>
      </c>
      <c r="F36" s="8">
        <f>E36/SUM(E:E)</f>
        <v>1.8677803997915112E-3</v>
      </c>
      <c r="G36" s="8">
        <f>D36/C36</f>
        <v>3.1739811912225711E-2</v>
      </c>
    </row>
    <row r="37" spans="1:7">
      <c r="A37" s="6" t="s">
        <v>21</v>
      </c>
      <c r="B37" s="7">
        <v>2509290</v>
      </c>
      <c r="C37" s="17">
        <v>67.61</v>
      </c>
      <c r="D37" s="17">
        <v>0.48</v>
      </c>
      <c r="E37" s="17">
        <f>C37*B37</f>
        <v>169653096.90000001</v>
      </c>
      <c r="F37" s="8">
        <f>E37/SUM(E:E)</f>
        <v>1.5894929256343405E-3</v>
      </c>
      <c r="G37" s="8">
        <f>D37/C37</f>
        <v>7.0995414879455702E-3</v>
      </c>
    </row>
    <row r="38" spans="1:7">
      <c r="A38" s="6" t="s">
        <v>35</v>
      </c>
      <c r="B38" s="7">
        <v>4747397</v>
      </c>
      <c r="C38" s="17">
        <v>34.119999999999997</v>
      </c>
      <c r="D38" s="17">
        <v>0.3</v>
      </c>
      <c r="E38" s="17">
        <f>C38*B38</f>
        <v>161981185.63999999</v>
      </c>
      <c r="F38" s="8">
        <f>E38/SUM(E:E)</f>
        <v>1.5176141984157485E-3</v>
      </c>
      <c r="G38" s="8">
        <f>D38/C38</f>
        <v>8.7924970691676436E-3</v>
      </c>
    </row>
    <row r="39" spans="1:7">
      <c r="A39" s="6" t="s">
        <v>37</v>
      </c>
      <c r="B39" s="7">
        <v>4000000</v>
      </c>
      <c r="C39" s="17">
        <v>38.58</v>
      </c>
      <c r="D39" s="17">
        <v>0</v>
      </c>
      <c r="E39" s="17">
        <f>C39*B39</f>
        <v>154320000</v>
      </c>
      <c r="F39" s="8">
        <f>E39/SUM(E:E)</f>
        <v>1.4458359603566507E-3</v>
      </c>
      <c r="G39" s="8">
        <f>D39/C39</f>
        <v>0</v>
      </c>
    </row>
    <row r="40" spans="1:7">
      <c r="A40" s="6" t="s">
        <v>39</v>
      </c>
      <c r="B40" s="7">
        <v>107575</v>
      </c>
      <c r="C40" s="17">
        <v>1053</v>
      </c>
      <c r="D40" s="17">
        <v>10.6</v>
      </c>
      <c r="E40" s="17">
        <f>C40*B40</f>
        <v>113276475</v>
      </c>
      <c r="F40" s="8">
        <f>E40/SUM(E:E)</f>
        <v>1.0612960148875139E-3</v>
      </c>
      <c r="G40" s="8">
        <f>D40/C40</f>
        <v>1.00664767331434E-2</v>
      </c>
    </row>
    <row r="41" spans="1:7">
      <c r="A41" s="6" t="s">
        <v>38</v>
      </c>
      <c r="B41" s="7">
        <v>1563434</v>
      </c>
      <c r="C41" s="17">
        <v>72.41</v>
      </c>
      <c r="D41" s="17">
        <v>0</v>
      </c>
      <c r="E41" s="17">
        <f>C41*B41</f>
        <v>113208255.94</v>
      </c>
      <c r="F41" s="8">
        <f>E41/SUM(E:E)</f>
        <v>1.0606568652625156E-3</v>
      </c>
      <c r="G41" s="8">
        <f>D41/C41</f>
        <v>0</v>
      </c>
    </row>
    <row r="42" spans="1:7">
      <c r="A42" s="6" t="s">
        <v>40</v>
      </c>
      <c r="B42" s="7">
        <v>4646220</v>
      </c>
      <c r="C42" s="17">
        <v>16.84</v>
      </c>
      <c r="D42" s="17">
        <v>0</v>
      </c>
      <c r="E42" s="17">
        <f>C42*B42</f>
        <v>78242344.799999997</v>
      </c>
      <c r="F42" s="8">
        <f>E42/SUM(E:E)</f>
        <v>7.3305855193406039E-4</v>
      </c>
      <c r="G42" s="8">
        <f>D42/C42</f>
        <v>0</v>
      </c>
    </row>
    <row r="43" spans="1:7">
      <c r="A43" s="6" t="s">
        <v>41</v>
      </c>
      <c r="B43" s="7">
        <v>1825569</v>
      </c>
      <c r="C43" s="17">
        <v>22</v>
      </c>
      <c r="D43" s="17">
        <v>0</v>
      </c>
      <c r="E43" s="17">
        <f>C43*B43</f>
        <v>40162518</v>
      </c>
      <c r="F43" s="8">
        <f>E43/SUM(E:E)</f>
        <v>3.7628572306163343E-4</v>
      </c>
      <c r="G43" s="8">
        <f>D43/C43</f>
        <v>0</v>
      </c>
    </row>
    <row r="44" spans="1:7">
      <c r="A44" s="6" t="s">
        <v>42</v>
      </c>
      <c r="B44" s="7">
        <v>327100</v>
      </c>
      <c r="C44" s="17">
        <v>99.99</v>
      </c>
      <c r="D44" s="17">
        <v>2.8</v>
      </c>
      <c r="E44" s="17">
        <f>C44*B44</f>
        <v>32706729</v>
      </c>
      <c r="F44" s="8">
        <f>E44/SUM(E:E)</f>
        <v>3.0643186193519777E-4</v>
      </c>
      <c r="G44" s="8">
        <f>D44/C44</f>
        <v>2.8002800280028002E-2</v>
      </c>
    </row>
    <row r="45" spans="1:7">
      <c r="A45" s="6" t="s">
        <v>43</v>
      </c>
      <c r="B45" s="7">
        <v>578000</v>
      </c>
      <c r="C45" s="17">
        <v>36.74</v>
      </c>
      <c r="D45" s="17">
        <v>0.6</v>
      </c>
      <c r="E45" s="17">
        <f>C45*B45</f>
        <v>21235720</v>
      </c>
      <c r="F45" s="8">
        <f>E45/SUM(E:E)</f>
        <v>1.9895909551623209E-4</v>
      </c>
      <c r="G45" s="8">
        <f>D45/C45</f>
        <v>1.633097441480675E-2</v>
      </c>
    </row>
    <row r="46" spans="1:7">
      <c r="A46" s="6" t="s">
        <v>44</v>
      </c>
      <c r="B46" s="7">
        <v>192666</v>
      </c>
      <c r="C46" s="17">
        <v>87.8</v>
      </c>
      <c r="D46" s="17">
        <v>2.2000000000000002</v>
      </c>
      <c r="E46" s="17">
        <f>C46*B46</f>
        <v>16916074.800000001</v>
      </c>
      <c r="F46" s="8">
        <f>E46/SUM(E:E)</f>
        <v>1.58488007088666E-4</v>
      </c>
      <c r="G46" s="8">
        <f>D46/C46</f>
        <v>2.5056947608200458E-2</v>
      </c>
    </row>
    <row r="47" spans="1:7">
      <c r="A47" s="6" t="s">
        <v>45</v>
      </c>
      <c r="B47" s="7">
        <v>59400</v>
      </c>
      <c r="C47" s="17">
        <v>97.7</v>
      </c>
      <c r="D47" s="17">
        <v>2.92</v>
      </c>
      <c r="E47" s="17">
        <f>C47*B47</f>
        <v>5803380</v>
      </c>
      <c r="F47" s="8">
        <f>E47/SUM(E:E)</f>
        <v>5.4372313994392038E-5</v>
      </c>
      <c r="G47" s="8">
        <f>D47/C47</f>
        <v>2.9887410440122823E-2</v>
      </c>
    </row>
    <row r="48" spans="1:7">
      <c r="A48" s="6" t="s">
        <v>46</v>
      </c>
      <c r="B48" s="7">
        <v>88863</v>
      </c>
      <c r="C48" s="17">
        <v>3.09</v>
      </c>
      <c r="D48" s="17">
        <v>0</v>
      </c>
      <c r="E48" s="17">
        <f>C48*B48</f>
        <v>274586.67</v>
      </c>
      <c r="F48" s="8">
        <f>E48/SUM(E:E)</f>
        <v>2.5726236503407509E-6</v>
      </c>
      <c r="G48" s="8">
        <f>D48/C48</f>
        <v>0</v>
      </c>
    </row>
  </sheetData>
  <autoFilter ref="A1:G48">
    <sortState ref="A2:G48">
      <sortCondition descending="1" ref="F1:F4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Warren Buffett Portfolio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Canyon Lake</dc:creator>
  <cp:lastModifiedBy>Canyon Lake</cp:lastModifiedBy>
  <dcterms:created xsi:type="dcterms:W3CDTF">2015-04-23T14:34:03Z</dcterms:created>
  <dcterms:modified xsi:type="dcterms:W3CDTF">2015-04-24T18:02:45Z</dcterms:modified>
</cp:coreProperties>
</file>