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3170" windowHeight="6495"/>
  </bookViews>
  <sheets>
    <sheet name="Sheet1" sheetId="2" r:id="rId1"/>
  </sheets>
  <calcPr calcId="0"/>
</workbook>
</file>

<file path=xl/calcChain.xml><?xml version="1.0" encoding="utf-8"?>
<calcChain xmlns="http://schemas.openxmlformats.org/spreadsheetml/2006/main">
  <c r="F3" i="2" l="1"/>
  <c r="G2" i="2"/>
  <c r="G3" i="2" s="1"/>
  <c r="H3" i="2" s="1"/>
  <c r="I3" i="2" s="1"/>
  <c r="J3" i="2" s="1"/>
  <c r="E3" i="2" l="1"/>
  <c r="F4" i="2" s="1"/>
  <c r="G4" i="2"/>
  <c r="H4" i="2" s="1"/>
  <c r="K2" i="2"/>
  <c r="K3" i="2"/>
  <c r="I4" i="2" l="1"/>
  <c r="J4" i="2" s="1"/>
  <c r="E4" i="2" s="1"/>
  <c r="F5" i="2" s="1"/>
  <c r="G5" i="2"/>
  <c r="H5" i="2" s="1"/>
  <c r="I5" i="2" l="1"/>
  <c r="J5" i="2" s="1"/>
  <c r="E5" i="2" s="1"/>
  <c r="F6" i="2" s="1"/>
  <c r="K4" i="2"/>
  <c r="K5" i="2" s="1"/>
  <c r="G6" i="2"/>
  <c r="H6" i="2"/>
  <c r="I6" i="2" l="1"/>
  <c r="J6" i="2" s="1"/>
  <c r="E6" i="2" s="1"/>
  <c r="F7" i="2" s="1"/>
  <c r="G7" i="2"/>
  <c r="H7" i="2" s="1"/>
  <c r="I7" i="2" s="1"/>
  <c r="K6" i="2" l="1"/>
  <c r="K7" i="2" s="1"/>
  <c r="G8" i="2"/>
  <c r="H8" i="2" s="1"/>
  <c r="J7" i="2"/>
  <c r="E7" i="2" s="1"/>
  <c r="G9" i="2" l="1"/>
  <c r="H9" i="2" s="1"/>
  <c r="F8" i="2"/>
  <c r="I8" i="2" s="1"/>
  <c r="G10" i="2" l="1"/>
  <c r="H10" i="2" s="1"/>
  <c r="K8" i="2"/>
  <c r="J8" i="2"/>
  <c r="E8" i="2" s="1"/>
  <c r="G11" i="2" l="1"/>
  <c r="H11" i="2" s="1"/>
  <c r="F9" i="2"/>
  <c r="I9" i="2" s="1"/>
  <c r="G12" i="2" l="1"/>
  <c r="H12" i="2" s="1"/>
  <c r="J9" i="2"/>
  <c r="E9" i="2" s="1"/>
  <c r="F10" i="2" s="1"/>
  <c r="I10" i="2" s="1"/>
  <c r="J10" i="2" s="1"/>
  <c r="E10" i="2" s="1"/>
  <c r="F11" i="2" s="1"/>
  <c r="I11" i="2" s="1"/>
  <c r="J11" i="2" s="1"/>
  <c r="E11" i="2" s="1"/>
  <c r="F12" i="2" s="1"/>
  <c r="K9" i="2"/>
  <c r="G13" i="2" l="1"/>
  <c r="K10" i="2"/>
  <c r="K11" i="2" s="1"/>
  <c r="I12" i="2"/>
  <c r="G14" i="2" l="1"/>
  <c r="H13" i="2"/>
  <c r="K12" i="2"/>
  <c r="J12" i="2"/>
  <c r="E12" i="2" s="1"/>
  <c r="F13" i="2" s="1"/>
  <c r="I13" i="2" l="1"/>
  <c r="K13" i="2" s="1"/>
  <c r="G15" i="2"/>
  <c r="H15" i="2" s="1"/>
  <c r="H14" i="2"/>
  <c r="J13" i="2" l="1"/>
  <c r="E13" i="2" s="1"/>
  <c r="F14" i="2" s="1"/>
  <c r="I14" i="2" s="1"/>
  <c r="G16" i="2"/>
  <c r="G17" i="2" l="1"/>
  <c r="H16" i="2"/>
  <c r="J14" i="2"/>
  <c r="E14" i="2" s="1"/>
  <c r="F15" i="2" s="1"/>
  <c r="I15" i="2" s="1"/>
  <c r="J15" i="2" s="1"/>
  <c r="E15" i="2" s="1"/>
  <c r="F16" i="2" s="1"/>
  <c r="I16" i="2" s="1"/>
  <c r="J16" i="2" s="1"/>
  <c r="E16" i="2" s="1"/>
  <c r="F17" i="2" s="1"/>
  <c r="K14" i="2"/>
  <c r="G18" i="2" l="1"/>
  <c r="H17" i="2"/>
  <c r="I17" i="2" s="1"/>
  <c r="J17" i="2" s="1"/>
  <c r="E17" i="2" s="1"/>
  <c r="F18" i="2" s="1"/>
  <c r="K15" i="2"/>
  <c r="K16" i="2" s="1"/>
  <c r="G19" i="2" l="1"/>
  <c r="H18" i="2"/>
  <c r="K17" i="2"/>
  <c r="I18" i="2"/>
  <c r="J18" i="2" s="1"/>
  <c r="E18" i="2" s="1"/>
  <c r="F19" i="2" s="1"/>
  <c r="G20" i="2" l="1"/>
  <c r="H20" i="2" s="1"/>
  <c r="H19" i="2"/>
  <c r="I19" i="2" s="1"/>
  <c r="K18" i="2"/>
  <c r="G21" i="2" l="1"/>
  <c r="H21" i="2" s="1"/>
  <c r="K19" i="2"/>
  <c r="J19" i="2"/>
  <c r="E19" i="2" s="1"/>
  <c r="G22" i="2" l="1"/>
  <c r="H22" i="2" s="1"/>
  <c r="F20" i="2"/>
  <c r="I20" i="2" s="1"/>
  <c r="K20" i="2" l="1"/>
  <c r="J20" i="2"/>
  <c r="E20" i="2" s="1"/>
  <c r="F21" i="2" s="1"/>
  <c r="I21" i="2" s="1"/>
  <c r="J21" i="2" s="1"/>
  <c r="E21" i="2" s="1"/>
  <c r="F22" i="2" s="1"/>
  <c r="I22" i="2" s="1"/>
  <c r="J22" i="2" s="1"/>
  <c r="E22" i="2" s="1"/>
  <c r="K21" i="2" l="1"/>
  <c r="K22" i="2" s="1"/>
  <c r="B5" i="2" s="1"/>
  <c r="B6" i="2" s="1"/>
</calcChain>
</file>

<file path=xl/sharedStrings.xml><?xml version="1.0" encoding="utf-8"?>
<sst xmlns="http://schemas.openxmlformats.org/spreadsheetml/2006/main" count="15" uniqueCount="15">
  <si>
    <t>Year</t>
  </si>
  <si>
    <t>Value</t>
  </si>
  <si>
    <t>Dividend</t>
  </si>
  <si>
    <t>Growth Rate</t>
  </si>
  <si>
    <t>Dividend Yield</t>
  </si>
  <si>
    <t>Share Price</t>
  </si>
  <si>
    <t># Shares</t>
  </si>
  <si>
    <t>Dividend Tax Rate</t>
  </si>
  <si>
    <t># Shares Bought</t>
  </si>
  <si>
    <t>Buyback Price</t>
  </si>
  <si>
    <t>N/A</t>
  </si>
  <si>
    <t>Cost Basis</t>
  </si>
  <si>
    <t>Capital Gains Tax Rate</t>
  </si>
  <si>
    <t>Final Value</t>
  </si>
  <si>
    <t>CAGR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</si>
</sst>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7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33" borderId="0" xfId="0" applyFont="1" applyFill="1"/>
    <xf numFmtId="0" fontId="19" fillId="33" borderId="0" xfId="0" applyFont="1" applyFill="1"/>
    <xf numFmtId="164" fontId="18" fillId="33" borderId="0" xfId="2" applyNumberFormat="1" applyFont="1" applyFill="1"/>
    <xf numFmtId="178" fontId="18" fillId="33" borderId="0" xfId="0" applyNumberFormat="1" applyFont="1" applyFill="1"/>
    <xf numFmtId="10" fontId="18" fillId="33" borderId="0" xfId="2" applyNumberFormat="1" applyFont="1" applyFill="1" applyAlignment="1">
      <alignment horizontal="right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center"/>
    </xf>
    <xf numFmtId="178" fontId="18" fillId="33" borderId="10" xfId="0" applyNumberFormat="1" applyFont="1" applyFill="1" applyBorder="1" applyAlignment="1">
      <alignment horizontal="center"/>
    </xf>
    <xf numFmtId="178" fontId="18" fillId="33" borderId="10" xfId="1" applyNumberFormat="1" applyFont="1" applyFill="1" applyBorder="1" applyAlignment="1">
      <alignment horizontal="center"/>
    </xf>
    <xf numFmtId="2" fontId="18" fillId="33" borderId="10" xfId="0" applyNumberFormat="1" applyFont="1" applyFill="1" applyBorder="1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2" sqref="B2"/>
    </sheetView>
  </sheetViews>
  <sheetFormatPr defaultRowHeight="18.75" x14ac:dyDescent="0.3"/>
  <cols>
    <col min="1" max="1" width="26.85546875" style="1" bestFit="1" customWidth="1"/>
    <col min="2" max="2" width="9.7109375" style="1" bestFit="1" customWidth="1"/>
    <col min="3" max="3" width="9.140625" style="1"/>
    <col min="4" max="4" width="6.42578125" style="1" bestFit="1" customWidth="1"/>
    <col min="5" max="5" width="7.7109375" style="1" bestFit="1" customWidth="1"/>
    <col min="6" max="6" width="11.42578125" style="1" bestFit="1" customWidth="1"/>
    <col min="7" max="7" width="14.140625" style="1" bestFit="1" customWidth="1"/>
    <col min="8" max="8" width="17.140625" style="1" bestFit="1" customWidth="1"/>
    <col min="9" max="9" width="19.7109375" style="1" bestFit="1" customWidth="1"/>
    <col min="10" max="10" width="10.7109375" style="1" bestFit="1" customWidth="1"/>
    <col min="11" max="11" width="12.7109375" style="1" bestFit="1" customWidth="1"/>
    <col min="12" max="16384" width="9.140625" style="1"/>
  </cols>
  <sheetData>
    <row r="1" spans="1:11" x14ac:dyDescent="0.3">
      <c r="A1" s="2" t="s">
        <v>3</v>
      </c>
      <c r="B1" s="5">
        <v>0.06</v>
      </c>
      <c r="D1" s="6" t="s">
        <v>0</v>
      </c>
      <c r="E1" s="6" t="s">
        <v>1</v>
      </c>
      <c r="F1" s="6" t="s">
        <v>2</v>
      </c>
      <c r="G1" s="6" t="s">
        <v>5</v>
      </c>
      <c r="H1" s="6" t="s">
        <v>9</v>
      </c>
      <c r="I1" s="6" t="s">
        <v>8</v>
      </c>
      <c r="J1" s="6" t="s">
        <v>6</v>
      </c>
      <c r="K1" s="6" t="s">
        <v>11</v>
      </c>
    </row>
    <row r="2" spans="1:11" x14ac:dyDescent="0.3">
      <c r="A2" s="2" t="s">
        <v>4</v>
      </c>
      <c r="B2" s="5">
        <v>0.03</v>
      </c>
      <c r="D2" s="7">
        <v>0</v>
      </c>
      <c r="E2" s="8">
        <v>1</v>
      </c>
      <c r="F2" s="9">
        <v>0</v>
      </c>
      <c r="G2" s="8">
        <f>E2</f>
        <v>1</v>
      </c>
      <c r="H2" s="8" t="s">
        <v>10</v>
      </c>
      <c r="I2" s="10">
        <v>0</v>
      </c>
      <c r="J2" s="10">
        <v>1</v>
      </c>
      <c r="K2" s="8">
        <f>G2</f>
        <v>1</v>
      </c>
    </row>
    <row r="3" spans="1:11" x14ac:dyDescent="0.3">
      <c r="A3" s="2" t="s">
        <v>7</v>
      </c>
      <c r="B3" s="5">
        <v>0.2</v>
      </c>
      <c r="D3" s="7">
        <v>1</v>
      </c>
      <c r="E3" s="8">
        <f>G3*J3</f>
        <v>1.0846990291262135</v>
      </c>
      <c r="F3" s="8">
        <f>E2*B$2*(1-B$3)</f>
        <v>2.4E-2</v>
      </c>
      <c r="G3" s="8">
        <f>G2*(1+B$1)</f>
        <v>1.06</v>
      </c>
      <c r="H3" s="8">
        <f>AVERAGE(G2:G3)</f>
        <v>1.03</v>
      </c>
      <c r="I3" s="10">
        <f>F3/H3</f>
        <v>2.3300970873786409E-2</v>
      </c>
      <c r="J3" s="10">
        <f>J2+I3</f>
        <v>1.0233009708737864</v>
      </c>
      <c r="K3" s="8">
        <f>K2+I3*H3</f>
        <v>1.024</v>
      </c>
    </row>
    <row r="4" spans="1:11" x14ac:dyDescent="0.3">
      <c r="A4" s="2" t="s">
        <v>12</v>
      </c>
      <c r="B4" s="5">
        <v>0.2</v>
      </c>
      <c r="D4" s="7">
        <v>2</v>
      </c>
      <c r="E4" s="8">
        <f t="shared" ref="E4:E12" si="0">G4*J4</f>
        <v>1.1765719837873503</v>
      </c>
      <c r="F4" s="8">
        <f>E3*B$2*(1-B$3)</f>
        <v>2.6032776699029127E-2</v>
      </c>
      <c r="G4" s="8">
        <f t="shared" ref="G4:G12" si="1">G3*(1+B$1)</f>
        <v>1.1236000000000002</v>
      </c>
      <c r="H4" s="8">
        <f t="shared" ref="H4:H22" si="2">AVERAGE(G3:G4)</f>
        <v>1.0918000000000001</v>
      </c>
      <c r="I4" s="10">
        <f>F4/H4</f>
        <v>2.3843906117447449E-2</v>
      </c>
      <c r="J4" s="10">
        <f t="shared" ref="J4:J12" si="3">J3+I4</f>
        <v>1.0471448769912337</v>
      </c>
      <c r="K4" s="8">
        <f t="shared" ref="K4:K22" si="4">K3+I4*H4</f>
        <v>1.0500327766990292</v>
      </c>
    </row>
    <row r="5" spans="1:11" x14ac:dyDescent="0.3">
      <c r="A5" s="2" t="s">
        <v>13</v>
      </c>
      <c r="B5" s="4">
        <f>(E22-K22)*(1-B4)+K22</f>
        <v>4.4984396809236706</v>
      </c>
      <c r="D5" s="7">
        <v>3</v>
      </c>
      <c r="E5" s="8">
        <f t="shared" si="0"/>
        <v>1.276226488511242</v>
      </c>
      <c r="F5" s="8">
        <f>E4*B$2*(1-B$3)</f>
        <v>2.8237727610896407E-2</v>
      </c>
      <c r="G5" s="8">
        <f t="shared" si="1"/>
        <v>1.1910160000000003</v>
      </c>
      <c r="H5" s="8">
        <f t="shared" si="2"/>
        <v>1.1573080000000002</v>
      </c>
      <c r="I5" s="10">
        <f>F5/H5</f>
        <v>2.4399492279407384E-2</v>
      </c>
      <c r="J5" s="10">
        <f t="shared" si="3"/>
        <v>1.071544369270641</v>
      </c>
      <c r="K5" s="8">
        <f t="shared" si="4"/>
        <v>1.0782705043099257</v>
      </c>
    </row>
    <row r="6" spans="1:11" x14ac:dyDescent="0.3">
      <c r="A6" s="2" t="s">
        <v>14</v>
      </c>
      <c r="B6" s="3">
        <f>B5^(1/20)-1</f>
        <v>7.8085227318324568E-2</v>
      </c>
      <c r="D6" s="7">
        <v>4</v>
      </c>
      <c r="E6" s="8">
        <f t="shared" si="0"/>
        <v>1.384321633033301</v>
      </c>
      <c r="F6" s="8">
        <f>E5*B$2*(1-B$3)</f>
        <v>3.0629435724269807E-2</v>
      </c>
      <c r="G6" s="8">
        <f t="shared" si="1"/>
        <v>1.2624769600000003</v>
      </c>
      <c r="H6" s="8">
        <f t="shared" si="2"/>
        <v>1.2267464800000003</v>
      </c>
      <c r="I6" s="10">
        <f>F6/H6</f>
        <v>2.4968024138345032E-2</v>
      </c>
      <c r="J6" s="10">
        <f t="shared" si="3"/>
        <v>1.096512393408986</v>
      </c>
      <c r="K6" s="8">
        <f t="shared" si="4"/>
        <v>1.1088999400341955</v>
      </c>
    </row>
    <row r="7" spans="1:11" x14ac:dyDescent="0.3">
      <c r="D7" s="7">
        <v>5</v>
      </c>
      <c r="E7" s="8">
        <f t="shared" si="0"/>
        <v>1.5015723313496363</v>
      </c>
      <c r="F7" s="8">
        <f>E6*B$2*(1-B$3)</f>
        <v>3.3223719192799227E-2</v>
      </c>
      <c r="G7" s="8">
        <f t="shared" si="1"/>
        <v>1.3382255776000005</v>
      </c>
      <c r="H7" s="8">
        <f t="shared" si="2"/>
        <v>1.3003512688000005</v>
      </c>
      <c r="I7" s="10">
        <f>F7/H7</f>
        <v>2.5549803341568603E-2</v>
      </c>
      <c r="J7" s="10">
        <f t="shared" si="3"/>
        <v>1.1220621967505546</v>
      </c>
      <c r="K7" s="8">
        <f t="shared" si="4"/>
        <v>1.1421236592269948</v>
      </c>
    </row>
    <row r="8" spans="1:11" x14ac:dyDescent="0.3">
      <c r="D8" s="7">
        <v>6</v>
      </c>
      <c r="E8" s="8">
        <f t="shared" si="0"/>
        <v>1.6287540499777358</v>
      </c>
      <c r="F8" s="8">
        <f>E7*B$2*(1-B$3)</f>
        <v>3.6037735952391271E-2</v>
      </c>
      <c r="G8" s="8">
        <f t="shared" si="1"/>
        <v>1.4185191122560006</v>
      </c>
      <c r="H8" s="8">
        <f t="shared" si="2"/>
        <v>1.3783723449280005</v>
      </c>
      <c r="I8" s="10">
        <f>F8/H8</f>
        <v>2.6145138565061465E-2</v>
      </c>
      <c r="J8" s="10">
        <f t="shared" si="3"/>
        <v>1.1482073353156161</v>
      </c>
      <c r="K8" s="8">
        <f t="shared" si="4"/>
        <v>1.1781613951793861</v>
      </c>
    </row>
    <row r="9" spans="1:11" x14ac:dyDescent="0.3">
      <c r="D9" s="7">
        <v>7</v>
      </c>
      <c r="E9" s="8">
        <f t="shared" si="0"/>
        <v>1.7667079366962382</v>
      </c>
      <c r="F9" s="8">
        <f>E8*B$2*(1-B$3)</f>
        <v>3.9090097199465657E-2</v>
      </c>
      <c r="G9" s="8">
        <f t="shared" si="1"/>
        <v>1.5036302589913606</v>
      </c>
      <c r="H9" s="8">
        <f t="shared" si="2"/>
        <v>1.4610746856236805</v>
      </c>
      <c r="I9" s="10">
        <f>F9/H9</f>
        <v>2.6754345677257076E-2</v>
      </c>
      <c r="J9" s="10">
        <f t="shared" si="3"/>
        <v>1.1749616809928731</v>
      </c>
      <c r="K9" s="8">
        <f t="shared" si="4"/>
        <v>1.2172514923788518</v>
      </c>
    </row>
    <row r="10" spans="1:11" x14ac:dyDescent="0.3">
      <c r="D10" s="7">
        <v>8</v>
      </c>
      <c r="E10" s="8">
        <f t="shared" si="0"/>
        <v>1.916346383683986</v>
      </c>
      <c r="F10" s="8">
        <f>E9*B$2*(1-B$3)</f>
        <v>4.2400990480709722E-2</v>
      </c>
      <c r="G10" s="8">
        <f t="shared" si="1"/>
        <v>1.5938480745308423</v>
      </c>
      <c r="H10" s="8">
        <f t="shared" si="2"/>
        <v>1.5487391667611015</v>
      </c>
      <c r="I10" s="10">
        <f>F10/H10</f>
        <v>2.7377747906630057E-2</v>
      </c>
      <c r="J10" s="10">
        <f t="shared" si="3"/>
        <v>1.2023394288995033</v>
      </c>
      <c r="K10" s="8">
        <f t="shared" si="4"/>
        <v>1.2596524828595614</v>
      </c>
    </row>
    <row r="11" spans="1:11" x14ac:dyDescent="0.3">
      <c r="D11" s="7">
        <v>9</v>
      </c>
      <c r="E11" s="8">
        <f t="shared" si="0"/>
        <v>2.0786590618515497</v>
      </c>
      <c r="F11" s="8">
        <f>E10*B$2*(1-B$3)</f>
        <v>4.5992313208415667E-2</v>
      </c>
      <c r="G11" s="8">
        <f t="shared" si="1"/>
        <v>1.6894789590026928</v>
      </c>
      <c r="H11" s="8">
        <f t="shared" si="2"/>
        <v>1.6416635167667675</v>
      </c>
      <c r="I11" s="10">
        <f>F11/H11</f>
        <v>2.8015676013192315E-2</v>
      </c>
      <c r="J11" s="10">
        <f t="shared" si="3"/>
        <v>1.2303551049126955</v>
      </c>
      <c r="K11" s="8">
        <f t="shared" si="4"/>
        <v>1.3056447960679771</v>
      </c>
    </row>
    <row r="12" spans="1:11" x14ac:dyDescent="0.3">
      <c r="D12" s="7">
        <v>10</v>
      </c>
      <c r="E12" s="8">
        <f t="shared" si="0"/>
        <v>2.254719466274782</v>
      </c>
      <c r="F12" s="8">
        <f>E11*B$2*(1-B$3)</f>
        <v>4.9887817484437193E-2</v>
      </c>
      <c r="G12" s="8">
        <f t="shared" si="1"/>
        <v>1.7908476965428546</v>
      </c>
      <c r="H12" s="8">
        <f t="shared" si="2"/>
        <v>1.7401633277727737</v>
      </c>
      <c r="I12" s="10">
        <f>F12/H12</f>
        <v>2.8668468463985138E-2</v>
      </c>
      <c r="J12" s="10">
        <f t="shared" si="3"/>
        <v>1.2590235733766806</v>
      </c>
      <c r="K12" s="8">
        <f t="shared" si="4"/>
        <v>1.3555326135524144</v>
      </c>
    </row>
    <row r="13" spans="1:11" x14ac:dyDescent="0.3">
      <c r="D13" s="7">
        <v>11</v>
      </c>
      <c r="E13" s="8">
        <f>G13*J13</f>
        <v>2.4456920160202307</v>
      </c>
      <c r="F13" s="8">
        <f>E12*B$2*(1-B$3)</f>
        <v>5.4113267190594776E-2</v>
      </c>
      <c r="G13" s="8">
        <f t="shared" ref="G13:G22" si="5">G12*(1+B$1)</f>
        <v>1.8982985583354259</v>
      </c>
      <c r="H13" s="8">
        <f t="shared" si="2"/>
        <v>1.8445731274391401</v>
      </c>
      <c r="I13" s="10">
        <f>F13/H13</f>
        <v>2.9336471612660522E-2</v>
      </c>
      <c r="J13" s="10">
        <f t="shared" ref="J13:J21" si="6">J12+I13</f>
        <v>1.2883600449893411</v>
      </c>
      <c r="K13" s="8">
        <f t="shared" si="4"/>
        <v>1.4096458807430092</v>
      </c>
    </row>
    <row r="14" spans="1:11" x14ac:dyDescent="0.3">
      <c r="D14" s="7">
        <v>12</v>
      </c>
      <c r="E14" s="8">
        <f>G14*J14</f>
        <v>2.6528397553188765</v>
      </c>
      <c r="F14" s="8">
        <f>E13*B$2*(1-B$3)</f>
        <v>5.8696608384485538E-2</v>
      </c>
      <c r="G14" s="8">
        <f t="shared" si="5"/>
        <v>2.0121964718355514</v>
      </c>
      <c r="H14" s="8">
        <f t="shared" si="2"/>
        <v>1.9552475150854887</v>
      </c>
      <c r="I14" s="10">
        <f>F14/H14</f>
        <v>3.0020039883246783E-2</v>
      </c>
      <c r="J14" s="10">
        <f t="shared" si="6"/>
        <v>1.318380084872588</v>
      </c>
      <c r="K14" s="8">
        <f t="shared" si="4"/>
        <v>1.4683424891274948</v>
      </c>
    </row>
    <row r="15" spans="1:11" x14ac:dyDescent="0.3">
      <c r="D15" s="7">
        <v>13</v>
      </c>
      <c r="E15" s="8">
        <f>G15*J15</f>
        <v>2.8775327070218073</v>
      </c>
      <c r="F15" s="8">
        <f>E14*B$2*(1-B$3)</f>
        <v>6.3668154127653032E-2</v>
      </c>
      <c r="G15" s="8">
        <f t="shared" si="5"/>
        <v>2.1329282601456847</v>
      </c>
      <c r="H15" s="8">
        <f t="shared" si="2"/>
        <v>2.0725623659906178</v>
      </c>
      <c r="I15" s="10">
        <f>F15/H15</f>
        <v>3.0719535958196226E-2</v>
      </c>
      <c r="J15" s="10">
        <f t="shared" si="6"/>
        <v>1.3490996208307842</v>
      </c>
      <c r="K15" s="8">
        <f t="shared" si="4"/>
        <v>1.5320106432551479</v>
      </c>
    </row>
    <row r="16" spans="1:11" x14ac:dyDescent="0.3">
      <c r="D16" s="7">
        <v>14</v>
      </c>
      <c r="E16" s="8">
        <f>G16*J16</f>
        <v>3.1212569335854798</v>
      </c>
      <c r="F16" s="8">
        <f>E15*B$2*(1-B$3)</f>
        <v>6.9060784968523373E-2</v>
      </c>
      <c r="G16" s="8">
        <f t="shared" si="5"/>
        <v>2.2609039557544257</v>
      </c>
      <c r="H16" s="8">
        <f t="shared" si="2"/>
        <v>2.196916107950055</v>
      </c>
      <c r="I16" s="10">
        <f>F16/H16</f>
        <v>3.1435330970814392E-2</v>
      </c>
      <c r="J16" s="10">
        <f t="shared" si="6"/>
        <v>1.3805349518015986</v>
      </c>
      <c r="K16" s="8">
        <f t="shared" si="4"/>
        <v>1.6010714282236713</v>
      </c>
    </row>
    <row r="17" spans="4:11" x14ac:dyDescent="0.3">
      <c r="D17" s="7">
        <v>15</v>
      </c>
      <c r="E17" s="8">
        <f>G17*J17</f>
        <v>3.3856243655136327</v>
      </c>
      <c r="F17" s="8">
        <f>E16*B$2*(1-B$3)</f>
        <v>7.4910166406051512E-2</v>
      </c>
      <c r="G17" s="8">
        <f t="shared" si="5"/>
        <v>2.3965581930996915</v>
      </c>
      <c r="H17" s="8">
        <f t="shared" si="2"/>
        <v>2.3287310744270586</v>
      </c>
      <c r="I17" s="10">
        <f>F17/H17</f>
        <v>3.2167804702173168E-2</v>
      </c>
      <c r="J17" s="10">
        <f t="shared" si="6"/>
        <v>1.4127027565037718</v>
      </c>
      <c r="K17" s="8">
        <f t="shared" si="4"/>
        <v>1.6759815946297227</v>
      </c>
    </row>
    <row r="18" spans="4:11" x14ac:dyDescent="0.3">
      <c r="D18" s="7">
        <v>16</v>
      </c>
      <c r="E18" s="8">
        <f>G18*J18</f>
        <v>3.6723834622586908</v>
      </c>
      <c r="F18" s="8">
        <f>E17*B$2*(1-B$3)</f>
        <v>8.1254984772327177E-2</v>
      </c>
      <c r="G18" s="8">
        <f t="shared" si="5"/>
        <v>2.5403516846856733</v>
      </c>
      <c r="H18" s="8">
        <f t="shared" si="2"/>
        <v>2.4684549388926822</v>
      </c>
      <c r="I18" s="10">
        <f>F18/H18</f>
        <v>3.2917345782612156E-2</v>
      </c>
      <c r="J18" s="10">
        <f t="shared" si="6"/>
        <v>1.4456201022863839</v>
      </c>
      <c r="K18" s="8">
        <f t="shared" si="4"/>
        <v>1.7572365794020499</v>
      </c>
    </row>
    <row r="19" spans="4:11" x14ac:dyDescent="0.3">
      <c r="D19" s="7">
        <v>17</v>
      </c>
      <c r="E19" s="8">
        <f>G19*J19</f>
        <v>3.9834307760911649</v>
      </c>
      <c r="F19" s="8">
        <f>E18*B$2*(1-B$3)</f>
        <v>8.8137203094208583E-2</v>
      </c>
      <c r="G19" s="8">
        <f t="shared" si="5"/>
        <v>2.692772785766814</v>
      </c>
      <c r="H19" s="8">
        <f t="shared" si="2"/>
        <v>2.6165622352262439</v>
      </c>
      <c r="I19" s="10">
        <f>F19/H19</f>
        <v>3.3684351897935158E-2</v>
      </c>
      <c r="J19" s="10">
        <f t="shared" si="6"/>
        <v>1.479304454184319</v>
      </c>
      <c r="K19" s="8">
        <f t="shared" si="4"/>
        <v>1.8453737824962584</v>
      </c>
    </row>
    <row r="20" spans="4:11" x14ac:dyDescent="0.3">
      <c r="D20" s="7">
        <v>18</v>
      </c>
      <c r="E20" s="8">
        <f>G20*J20</f>
        <v>4.3208234954175655</v>
      </c>
      <c r="F20" s="8">
        <f>E19*B$2*(1-B$3)</f>
        <v>9.5602338626187958E-2</v>
      </c>
      <c r="G20" s="8">
        <f t="shared" si="5"/>
        <v>2.8543391529128228</v>
      </c>
      <c r="H20" s="8">
        <f t="shared" si="2"/>
        <v>2.7735559693398182</v>
      </c>
      <c r="I20" s="10">
        <f>F20/H20</f>
        <v>3.446923000041132E-2</v>
      </c>
      <c r="J20" s="10">
        <f t="shared" si="6"/>
        <v>1.5137736841847302</v>
      </c>
      <c r="K20" s="8">
        <f t="shared" si="4"/>
        <v>1.9409761211224463</v>
      </c>
    </row>
    <row r="21" spans="4:11" x14ac:dyDescent="0.3">
      <c r="D21" s="7">
        <v>19</v>
      </c>
      <c r="E21" s="8">
        <f>G21*J21</f>
        <v>4.6867930505051669</v>
      </c>
      <c r="F21" s="8">
        <f>E20*B$2*(1-B$3)</f>
        <v>0.10369976389002158</v>
      </c>
      <c r="G21" s="8">
        <f t="shared" si="5"/>
        <v>3.0255995020875925</v>
      </c>
      <c r="H21" s="8">
        <f t="shared" si="2"/>
        <v>2.9399693275002079</v>
      </c>
      <c r="I21" s="10">
        <f>F21/H21</f>
        <v>3.5272396524692738E-2</v>
      </c>
      <c r="J21" s="10">
        <f t="shared" si="6"/>
        <v>1.5490460807094231</v>
      </c>
      <c r="K21" s="8">
        <f t="shared" si="4"/>
        <v>2.044675885012468</v>
      </c>
    </row>
    <row r="22" spans="4:11" x14ac:dyDescent="0.3">
      <c r="D22" s="7">
        <v>20</v>
      </c>
      <c r="E22" s="8">
        <f>G22*J22</f>
        <v>5.0837598715984402</v>
      </c>
      <c r="F22" s="8">
        <f>E21*B$2*(1-B$3)</f>
        <v>0.11248303321212401</v>
      </c>
      <c r="G22" s="8">
        <f t="shared" si="5"/>
        <v>3.2071354722128484</v>
      </c>
      <c r="H22" s="8">
        <f t="shared" si="2"/>
        <v>3.1163674871502205</v>
      </c>
      <c r="I22" s="10">
        <f>F22/H22</f>
        <v>3.6094277608763256E-2</v>
      </c>
      <c r="J22" s="10">
        <f>J21+I22</f>
        <v>1.5851403583181862</v>
      </c>
      <c r="K22" s="8">
        <f t="shared" si="4"/>
        <v>2.1571589182245918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2016-07-07T19:14:27Z</dcterms:created>
  <dcterms:modified xsi:type="dcterms:W3CDTF">2016-07-07T19:57:13Z</dcterms:modified>
</cp:coreProperties>
</file>