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DM\"/>
    </mc:Choice>
  </mc:AlternateContent>
  <bookViews>
    <workbookView xWindow="0" yWindow="0" windowWidth="20490" windowHeight="7755"/>
  </bookViews>
  <sheets>
    <sheet name="Dividend Aristocrats Sheet" sheetId="1" r:id="rId1"/>
  </sheets>
  <definedNames>
    <definedName name="_xlnm._FilterDatabase" localSheetId="0" hidden="1">'Dividend Aristocrats Sheet'!$A$1:$J$51</definedName>
  </definedNames>
  <calcPr calcId="152511"/>
</workbook>
</file>

<file path=xl/calcChain.xml><?xml version="1.0" encoding="utf-8"?>
<calcChain xmlns="http://schemas.openxmlformats.org/spreadsheetml/2006/main">
  <c r="H4" i="1" l="1"/>
  <c r="H5" i="1"/>
  <c r="H3" i="1"/>
  <c r="H7" i="1"/>
  <c r="H8" i="1"/>
  <c r="I8" i="1" s="1"/>
  <c r="J8" i="1" s="1"/>
  <c r="H9" i="1"/>
  <c r="H17" i="1"/>
  <c r="H13" i="1"/>
  <c r="H19" i="1"/>
  <c r="H2" i="1"/>
  <c r="H24" i="1"/>
  <c r="I24" i="1" s="1"/>
  <c r="J24" i="1" s="1"/>
  <c r="H16" i="1"/>
  <c r="H20" i="1"/>
  <c r="H26" i="1"/>
  <c r="H21" i="1"/>
  <c r="H11" i="1"/>
  <c r="H33" i="1"/>
  <c r="H6" i="1"/>
  <c r="H23" i="1"/>
  <c r="I23" i="1" s="1"/>
  <c r="J23" i="1" s="1"/>
  <c r="H28" i="1"/>
  <c r="I28" i="1" s="1"/>
  <c r="J28" i="1" s="1"/>
  <c r="H40" i="1"/>
  <c r="H25" i="1"/>
  <c r="H14" i="1"/>
  <c r="H10" i="1"/>
  <c r="H27" i="1"/>
  <c r="H32" i="1"/>
  <c r="H12" i="1"/>
  <c r="H18" i="1"/>
  <c r="H31" i="1"/>
  <c r="H37" i="1"/>
  <c r="H30" i="1"/>
  <c r="H39" i="1"/>
  <c r="H41" i="1"/>
  <c r="H22" i="1"/>
  <c r="H34" i="1"/>
  <c r="H36" i="1"/>
  <c r="H38" i="1"/>
  <c r="I38" i="1" s="1"/>
  <c r="J38" i="1" s="1"/>
  <c r="H43" i="1"/>
  <c r="H46" i="1"/>
  <c r="H42" i="1"/>
  <c r="H50" i="1"/>
  <c r="H29" i="1"/>
  <c r="H35" i="1"/>
  <c r="H45" i="1"/>
  <c r="H48" i="1"/>
  <c r="I48" i="1" s="1"/>
  <c r="J48" i="1" s="1"/>
  <c r="H51" i="1"/>
  <c r="H47" i="1"/>
  <c r="H49" i="1"/>
  <c r="H44" i="1"/>
  <c r="H15" i="1"/>
  <c r="F12" i="1"/>
  <c r="F44" i="1"/>
  <c r="F49" i="1"/>
  <c r="F34" i="1"/>
  <c r="F2" i="1"/>
  <c r="F22" i="1"/>
  <c r="F28" i="1"/>
  <c r="F48" i="1"/>
  <c r="F3" i="1"/>
  <c r="F16" i="1"/>
  <c r="F42" i="1"/>
  <c r="F19" i="1"/>
  <c r="F35" i="1"/>
  <c r="F29" i="1"/>
  <c r="F11" i="1"/>
  <c r="F5" i="1"/>
  <c r="F10" i="1"/>
  <c r="F43" i="1"/>
  <c r="F46" i="1"/>
  <c r="F25" i="1"/>
  <c r="F36" i="1"/>
  <c r="F30" i="1"/>
  <c r="F14" i="1"/>
  <c r="F38" i="1"/>
  <c r="F6" i="1"/>
  <c r="F7" i="1"/>
  <c r="F39" i="1"/>
  <c r="F27" i="1"/>
  <c r="F26" i="1"/>
  <c r="F9" i="1"/>
  <c r="F8" i="1"/>
  <c r="F15" i="1"/>
  <c r="F41" i="1"/>
  <c r="F18" i="1"/>
  <c r="F45" i="1"/>
  <c r="F13" i="1"/>
  <c r="F21" i="1"/>
  <c r="F40" i="1"/>
  <c r="F24" i="1"/>
  <c r="F17" i="1"/>
  <c r="F33" i="1"/>
  <c r="F20" i="1"/>
  <c r="F4" i="1"/>
  <c r="F51" i="1"/>
  <c r="F32" i="1"/>
  <c r="F31" i="1"/>
  <c r="F47" i="1"/>
  <c r="F23" i="1"/>
  <c r="F50" i="1"/>
  <c r="F37" i="1"/>
  <c r="I26" i="1" l="1"/>
  <c r="J26" i="1" s="1"/>
  <c r="I9" i="1"/>
  <c r="J9" i="1" s="1"/>
  <c r="I31" i="1"/>
  <c r="J31" i="1" s="1"/>
  <c r="I40" i="1"/>
  <c r="J40" i="1" s="1"/>
  <c r="I51" i="1"/>
  <c r="J51" i="1" s="1"/>
  <c r="I25" i="1"/>
  <c r="J25" i="1" s="1"/>
  <c r="I11" i="1"/>
  <c r="J11" i="1" s="1"/>
  <c r="I47" i="1"/>
  <c r="J47" i="1" s="1"/>
  <c r="I46" i="1"/>
  <c r="J46" i="1" s="1"/>
  <c r="I30" i="1"/>
  <c r="J30" i="1" s="1"/>
  <c r="I14" i="1"/>
  <c r="J14" i="1" s="1"/>
  <c r="I17" i="1"/>
  <c r="J17" i="1" s="1"/>
  <c r="I37" i="1"/>
  <c r="J37" i="1" s="1"/>
  <c r="I16" i="1"/>
  <c r="J16" i="1" s="1"/>
  <c r="I12" i="1"/>
  <c r="J12" i="1" s="1"/>
  <c r="I3" i="1"/>
  <c r="J3" i="1" s="1"/>
  <c r="I20" i="1"/>
  <c r="J20" i="1" s="1"/>
  <c r="I45" i="1"/>
  <c r="J45" i="1" s="1"/>
  <c r="I18" i="1"/>
  <c r="J18" i="1" s="1"/>
  <c r="I35" i="1"/>
  <c r="J35" i="1" s="1"/>
  <c r="I15" i="1"/>
  <c r="J15" i="1" s="1"/>
  <c r="I29" i="1"/>
  <c r="J29" i="1" s="1"/>
  <c r="I22" i="1"/>
  <c r="J22" i="1" s="1"/>
  <c r="I32" i="1"/>
  <c r="J32" i="1" s="1"/>
  <c r="I6" i="1"/>
  <c r="J6" i="1" s="1"/>
  <c r="I2" i="1"/>
  <c r="J2" i="1" s="1"/>
  <c r="I5" i="1"/>
  <c r="J5" i="1" s="1"/>
  <c r="I21" i="1"/>
  <c r="J21" i="1" s="1"/>
  <c r="I36" i="1"/>
  <c r="J36" i="1" s="1"/>
  <c r="I7" i="1"/>
  <c r="J7" i="1" s="1"/>
  <c r="I34" i="1"/>
  <c r="J34" i="1" s="1"/>
  <c r="I44" i="1"/>
  <c r="J44" i="1" s="1"/>
  <c r="I50" i="1"/>
  <c r="J50" i="1" s="1"/>
  <c r="I41" i="1"/>
  <c r="J41" i="1" s="1"/>
  <c r="I27" i="1"/>
  <c r="J27" i="1" s="1"/>
  <c r="I33" i="1"/>
  <c r="J33" i="1" s="1"/>
  <c r="I19" i="1"/>
  <c r="J19" i="1" s="1"/>
  <c r="I4" i="1"/>
  <c r="J4" i="1" s="1"/>
  <c r="I43" i="1"/>
  <c r="J43" i="1" s="1"/>
  <c r="I49" i="1"/>
  <c r="J49" i="1" s="1"/>
  <c r="I42" i="1"/>
  <c r="J42" i="1" s="1"/>
  <c r="I39" i="1"/>
  <c r="J39" i="1" s="1"/>
  <c r="I10" i="1"/>
  <c r="J10" i="1" s="1"/>
  <c r="I13" i="1"/>
  <c r="J13" i="1" s="1"/>
</calcChain>
</file>

<file path=xl/sharedStrings.xml><?xml version="1.0" encoding="utf-8"?>
<sst xmlns="http://schemas.openxmlformats.org/spreadsheetml/2006/main" count="110" uniqueCount="110">
  <si>
    <t>LEGGETT &amp; PLATT INC</t>
  </si>
  <si>
    <t>LEG</t>
  </si>
  <si>
    <t>BROWN-FORMAN CORP</t>
  </si>
  <si>
    <t>ABBVIE INC</t>
  </si>
  <si>
    <t>ABBV</t>
  </si>
  <si>
    <t>WBA</t>
  </si>
  <si>
    <t>SWK</t>
  </si>
  <si>
    <t>MCCORMICK &amp; CO INC</t>
  </si>
  <si>
    <t>MKC</t>
  </si>
  <si>
    <t>HORMEL FOODS CORP</t>
  </si>
  <si>
    <t>HRL</t>
  </si>
  <si>
    <t>PENTAIR PLC</t>
  </si>
  <si>
    <t>PNR</t>
  </si>
  <si>
    <t>CINTAS CORP</t>
  </si>
  <si>
    <t>CTAS</t>
  </si>
  <si>
    <t>ABBOTT LABORATORIES</t>
  </si>
  <si>
    <t>ABT</t>
  </si>
  <si>
    <t>CINCINNATI FINANCIAL CORP</t>
  </si>
  <si>
    <t>CINF</t>
  </si>
  <si>
    <t>TARGET CORP</t>
  </si>
  <si>
    <t>TGT</t>
  </si>
  <si>
    <t>PPG INDUSTRIES INC</t>
  </si>
  <si>
    <t>PPG</t>
  </si>
  <si>
    <t>AT&amp;T INC</t>
  </si>
  <si>
    <t>T</t>
  </si>
  <si>
    <t>MCDONALD'S CORP</t>
  </si>
  <si>
    <t>MCD</t>
  </si>
  <si>
    <t>PROCTER &amp; GAMBLE CO</t>
  </si>
  <si>
    <t>PG</t>
  </si>
  <si>
    <t>BECTON DICKINSON AND CO</t>
  </si>
  <si>
    <t>BDX</t>
  </si>
  <si>
    <t>PEPSICO INC</t>
  </si>
  <si>
    <t>PEP</t>
  </si>
  <si>
    <t>JOHNSON &amp; JOHNSON</t>
  </si>
  <si>
    <t>JNJ</t>
  </si>
  <si>
    <t>C R BARD INC</t>
  </si>
  <si>
    <t>BCR</t>
  </si>
  <si>
    <t>CLOROX CO</t>
  </si>
  <si>
    <t>CLX</t>
  </si>
  <si>
    <t>COCA-COLA CO/THE</t>
  </si>
  <si>
    <t>KO</t>
  </si>
  <si>
    <t>SHERWIN-WILLIAMS CO</t>
  </si>
  <si>
    <t>SHW</t>
  </si>
  <si>
    <t>KIMBERLY-CLARK CORP</t>
  </si>
  <si>
    <t>KMB</t>
  </si>
  <si>
    <t>MHFI</t>
  </si>
  <si>
    <t>CONSOLIDATED EDISON INC</t>
  </si>
  <si>
    <t>ED</t>
  </si>
  <si>
    <t>ADM</t>
  </si>
  <si>
    <t>ILLINOIS TOOL WORKS INC</t>
  </si>
  <si>
    <t>ITW</t>
  </si>
  <si>
    <t>3M CO</t>
  </si>
  <si>
    <t>MMM</t>
  </si>
  <si>
    <t>ECOLAB INC</t>
  </si>
  <si>
    <t>ECL</t>
  </si>
  <si>
    <t>W W GRAINGER INC</t>
  </si>
  <si>
    <t>GWW</t>
  </si>
  <si>
    <t>VF CORP</t>
  </si>
  <si>
    <t>VFC</t>
  </si>
  <si>
    <t>COLGATE-PALMOLIVE CO</t>
  </si>
  <si>
    <t>CL</t>
  </si>
  <si>
    <t>AFLAC INC</t>
  </si>
  <si>
    <t>AFL</t>
  </si>
  <si>
    <t>GENUINE PARTS CO</t>
  </si>
  <si>
    <t>GPC</t>
  </si>
  <si>
    <t>ADP</t>
  </si>
  <si>
    <t>SYSCO CORP</t>
  </si>
  <si>
    <t>SYY</t>
  </si>
  <si>
    <t>MEDTRONIC INC</t>
  </si>
  <si>
    <t>MDT</t>
  </si>
  <si>
    <t>T. ROWE PRICE GROUP INC</t>
  </si>
  <si>
    <t>TROW</t>
  </si>
  <si>
    <t>FRANKLIN RESOURCES INC</t>
  </si>
  <si>
    <t>BEN</t>
  </si>
  <si>
    <t>EXXON MOBIL CORP</t>
  </si>
  <si>
    <t>XOM</t>
  </si>
  <si>
    <t>CARDINAL HEALTH INC</t>
  </si>
  <si>
    <t>CAH</t>
  </si>
  <si>
    <t>EMERSON ELECTRIC CO</t>
  </si>
  <si>
    <t>EMR</t>
  </si>
  <si>
    <t>LOWE'S COS INC</t>
  </si>
  <si>
    <t>LOW</t>
  </si>
  <si>
    <t>WAL-MART STORES INC</t>
  </si>
  <si>
    <t>WMT</t>
  </si>
  <si>
    <t>APD</t>
  </si>
  <si>
    <t>NUCOR CORP</t>
  </si>
  <si>
    <t>NUE</t>
  </si>
  <si>
    <t>HCP INC</t>
  </si>
  <si>
    <t>HCP</t>
  </si>
  <si>
    <t>DOVER CORP</t>
  </si>
  <si>
    <t>DOV</t>
  </si>
  <si>
    <t>CHEVRON CORP</t>
  </si>
  <si>
    <t>CVX</t>
  </si>
  <si>
    <t>Name</t>
  </si>
  <si>
    <t>Ticker</t>
  </si>
  <si>
    <t>Growth Rate</t>
  </si>
  <si>
    <t>BF-B</t>
  </si>
  <si>
    <t>Price</t>
  </si>
  <si>
    <t>Dividend</t>
  </si>
  <si>
    <t>Beta</t>
  </si>
  <si>
    <t xml:space="preserve">WALGREENS BOOTS ALLIANCE </t>
  </si>
  <si>
    <t>AUTOMATIC DATA PROCESSING</t>
  </si>
  <si>
    <t>AIR PRODUCTS &amp; CHEMICALS</t>
  </si>
  <si>
    <t>MCGRAW HILL FINANCIAL</t>
  </si>
  <si>
    <t xml:space="preserve">STANLEY BLACK &amp; DECKER </t>
  </si>
  <si>
    <t xml:space="preserve">ARCHER DANIELS MIDLAND </t>
  </si>
  <si>
    <t>Discount Rate</t>
  </si>
  <si>
    <t>Diference Between Expected &amp; Implied Growth</t>
  </si>
  <si>
    <t>Implied Growth Rate</t>
  </si>
  <si>
    <t>1 Year Forward Dividend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</si>
</sst>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807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/>
    <xf numFmtId="0" fontId="2" fillId="2" borderId="0" xfId="0" applyFont="1" applyFill="1"/>
    <xf numFmtId="0" fontId="2" fillId="2" borderId="1" xfId="0" applyFont="1" applyFill="1" applyBorder="1" applyAlignment="1"/>
    <xf numFmtId="164" fontId="2" fillId="2" borderId="1" xfId="1" applyNumberFormat="1" applyFont="1" applyFill="1" applyBorder="1" applyAlignment="1">
      <alignment horizontal="center"/>
    </xf>
    <xf numFmtId="44" fontId="2" fillId="2" borderId="1" xfId="2" applyFont="1" applyFill="1" applyBorder="1" applyAlignment="1"/>
    <xf numFmtId="44" fontId="2" fillId="2" borderId="1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480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pane ySplit="1" topLeftCell="A2" activePane="bottomLeft" state="frozen"/>
      <selection pane="bottomLeft" activeCell="F7" sqref="F7"/>
    </sheetView>
  </sheetViews>
  <sheetFormatPr defaultRowHeight="18.75" x14ac:dyDescent="0.3"/>
  <cols>
    <col min="1" max="1" width="36.140625" style="1" bestFit="1" customWidth="1"/>
    <col min="2" max="2" width="13.28515625" style="1" bestFit="1" customWidth="1"/>
    <col min="3" max="3" width="12" style="1" bestFit="1" customWidth="1"/>
    <col min="4" max="4" width="16.85546875" style="1" bestFit="1" customWidth="1"/>
    <col min="5" max="5" width="21.7109375" style="2" bestFit="1" customWidth="1"/>
    <col min="6" max="6" width="25.7109375" style="2" bestFit="1" customWidth="1"/>
    <col min="7" max="7" width="11.5703125" style="1" bestFit="1" customWidth="1"/>
    <col min="8" max="8" width="23.28515625" style="1" bestFit="1" customWidth="1"/>
    <col min="9" max="9" width="25.5703125" style="1" bestFit="1" customWidth="1"/>
    <col min="10" max="10" width="29.5703125" style="1" bestFit="1" customWidth="1"/>
    <col min="11" max="16384" width="9.140625" style="2"/>
  </cols>
  <sheetData>
    <row r="1" spans="1:10" s="9" customFormat="1" ht="63" x14ac:dyDescent="0.25">
      <c r="A1" s="8" t="s">
        <v>93</v>
      </c>
      <c r="B1" s="8" t="s">
        <v>94</v>
      </c>
      <c r="C1" s="8" t="s">
        <v>97</v>
      </c>
      <c r="D1" s="8" t="s">
        <v>98</v>
      </c>
      <c r="E1" s="8" t="s">
        <v>95</v>
      </c>
      <c r="F1" s="8" t="s">
        <v>109</v>
      </c>
      <c r="G1" s="8" t="s">
        <v>99</v>
      </c>
      <c r="H1" s="8" t="s">
        <v>106</v>
      </c>
      <c r="I1" s="8" t="s">
        <v>108</v>
      </c>
      <c r="J1" s="8" t="s">
        <v>107</v>
      </c>
    </row>
    <row r="2" spans="1:10" x14ac:dyDescent="0.3">
      <c r="A2" s="3" t="s">
        <v>55</v>
      </c>
      <c r="B2" s="3" t="s">
        <v>56</v>
      </c>
      <c r="C2" s="5">
        <v>226.69</v>
      </c>
      <c r="D2" s="5">
        <v>4.68</v>
      </c>
      <c r="E2" s="4">
        <v>0.125</v>
      </c>
      <c r="F2" s="6">
        <f>D2*(1+E2)</f>
        <v>5.2649999999999997</v>
      </c>
      <c r="G2" s="7">
        <v>0.87</v>
      </c>
      <c r="H2" s="4">
        <f>G2*0.061+0.003</f>
        <v>5.6070000000000002E-2</v>
      </c>
      <c r="I2" s="4">
        <f>H2-F2/C2</f>
        <v>3.2844449689002603E-2</v>
      </c>
      <c r="J2" s="4">
        <f>E2-I2</f>
        <v>9.2155550310997397E-2</v>
      </c>
    </row>
    <row r="3" spans="1:10" x14ac:dyDescent="0.3">
      <c r="A3" s="3" t="s">
        <v>15</v>
      </c>
      <c r="B3" s="3" t="s">
        <v>16</v>
      </c>
      <c r="C3" s="5">
        <v>39.979999999999997</v>
      </c>
      <c r="D3" s="5">
        <v>1.04</v>
      </c>
      <c r="E3" s="4">
        <v>0.1</v>
      </c>
      <c r="F3" s="6">
        <f>D3*(1+E3)</f>
        <v>1.1440000000000001</v>
      </c>
      <c r="G3" s="7">
        <v>0.56000000000000005</v>
      </c>
      <c r="H3" s="4">
        <f>G3*0.061+0.003</f>
        <v>3.7160000000000006E-2</v>
      </c>
      <c r="I3" s="4">
        <f>H3-F3/C3</f>
        <v>8.5456928464232133E-3</v>
      </c>
      <c r="J3" s="4">
        <f>E3-I3</f>
        <v>9.1454307153576789E-2</v>
      </c>
    </row>
    <row r="4" spans="1:10" x14ac:dyDescent="0.3">
      <c r="A4" s="3" t="s">
        <v>9</v>
      </c>
      <c r="B4" s="3" t="s">
        <v>10</v>
      </c>
      <c r="C4" s="5">
        <v>43.94</v>
      </c>
      <c r="D4" s="5">
        <v>0.57999999999999996</v>
      </c>
      <c r="E4" s="4">
        <v>0.1</v>
      </c>
      <c r="F4" s="6">
        <f>D4*(1+E4)</f>
        <v>0.63800000000000001</v>
      </c>
      <c r="G4" s="7">
        <v>0.45</v>
      </c>
      <c r="H4" s="4">
        <f>G4*0.061+0.003</f>
        <v>3.0449999999999998E-2</v>
      </c>
      <c r="I4" s="4">
        <f>H4-F4/C4</f>
        <v>1.593020027309968E-2</v>
      </c>
      <c r="J4" s="4">
        <f>E4-I4</f>
        <v>8.4069799726900318E-2</v>
      </c>
    </row>
    <row r="5" spans="1:10" x14ac:dyDescent="0.3">
      <c r="A5" s="3" t="s">
        <v>29</v>
      </c>
      <c r="B5" s="3" t="s">
        <v>30</v>
      </c>
      <c r="C5" s="5">
        <v>146.82</v>
      </c>
      <c r="D5" s="5">
        <v>2.64</v>
      </c>
      <c r="E5" s="4">
        <v>0.1</v>
      </c>
      <c r="F5" s="6">
        <f>D5*(1+E5)</f>
        <v>2.9040000000000004</v>
      </c>
      <c r="G5" s="7">
        <v>0.56000000000000005</v>
      </c>
      <c r="H5" s="4">
        <f>G5*0.061+0.003</f>
        <v>3.7160000000000006E-2</v>
      </c>
      <c r="I5" s="4">
        <f>H5-F5/C5</f>
        <v>1.7380678381691869E-2</v>
      </c>
      <c r="J5" s="4">
        <f>E5-I5</f>
        <v>8.2619321618308136E-2</v>
      </c>
    </row>
    <row r="6" spans="1:10" x14ac:dyDescent="0.3">
      <c r="A6" s="3" t="s">
        <v>53</v>
      </c>
      <c r="B6" s="3" t="s">
        <v>54</v>
      </c>
      <c r="C6" s="5">
        <v>107.11</v>
      </c>
      <c r="D6" s="5">
        <v>1.4</v>
      </c>
      <c r="E6" s="4">
        <v>0.12</v>
      </c>
      <c r="F6" s="6">
        <f>D6*(1+E6)</f>
        <v>1.5680000000000001</v>
      </c>
      <c r="G6" s="7">
        <v>0.85</v>
      </c>
      <c r="H6" s="4">
        <f>G6*0.061+0.003</f>
        <v>5.4850000000000003E-2</v>
      </c>
      <c r="I6" s="4">
        <f>H6-F6/C6</f>
        <v>4.0210843992157595E-2</v>
      </c>
      <c r="J6" s="4">
        <f>E6-I6</f>
        <v>7.9789156007842393E-2</v>
      </c>
    </row>
    <row r="7" spans="1:10" x14ac:dyDescent="0.3">
      <c r="A7" s="3" t="s">
        <v>27</v>
      </c>
      <c r="B7" s="3" t="s">
        <v>28</v>
      </c>
      <c r="C7" s="5">
        <v>82.84</v>
      </c>
      <c r="D7" s="5">
        <v>2.65</v>
      </c>
      <c r="E7" s="4">
        <v>0.08</v>
      </c>
      <c r="F7" s="6">
        <f>D7*(1+E7)</f>
        <v>2.8620000000000001</v>
      </c>
      <c r="G7" s="7">
        <v>0.56999999999999995</v>
      </c>
      <c r="H7" s="4">
        <f>G7*0.061+0.003</f>
        <v>3.7769999999999998E-2</v>
      </c>
      <c r="I7" s="4">
        <f>H7-F7/C7</f>
        <v>3.221472718493483E-3</v>
      </c>
      <c r="J7" s="4">
        <f>E7-I7</f>
        <v>7.6778527281506526E-2</v>
      </c>
    </row>
    <row r="8" spans="1:10" x14ac:dyDescent="0.3">
      <c r="A8" s="3" t="s">
        <v>39</v>
      </c>
      <c r="B8" s="3" t="s">
        <v>40</v>
      </c>
      <c r="C8" s="5">
        <v>45.55</v>
      </c>
      <c r="D8" s="5">
        <v>1.4</v>
      </c>
      <c r="E8" s="4">
        <v>0.08</v>
      </c>
      <c r="F8" s="6">
        <f>D8*(1+E8)</f>
        <v>1.512</v>
      </c>
      <c r="G8" s="7">
        <v>0.57999999999999996</v>
      </c>
      <c r="H8" s="4">
        <f>G8*0.061+0.003</f>
        <v>3.8379999999999997E-2</v>
      </c>
      <c r="I8" s="4">
        <f>H8-F8/C8</f>
        <v>5.1857080131723354E-3</v>
      </c>
      <c r="J8" s="4">
        <f>E8-I8</f>
        <v>7.4814291986827666E-2</v>
      </c>
    </row>
    <row r="9" spans="1:10" x14ac:dyDescent="0.3">
      <c r="A9" s="3" t="s">
        <v>31</v>
      </c>
      <c r="B9" s="3" t="s">
        <v>32</v>
      </c>
      <c r="C9" s="5">
        <v>101.59</v>
      </c>
      <c r="D9" s="5">
        <v>2.81</v>
      </c>
      <c r="E9" s="4">
        <v>0.08</v>
      </c>
      <c r="F9" s="6">
        <f>D9*(1+E9)</f>
        <v>3.0348000000000002</v>
      </c>
      <c r="G9" s="7">
        <v>0.53</v>
      </c>
      <c r="H9" s="4">
        <f>G9*0.061+0.003</f>
        <v>3.533E-2</v>
      </c>
      <c r="I9" s="4">
        <f>H9-F9/C9</f>
        <v>5.4569810020671308E-3</v>
      </c>
      <c r="J9" s="4">
        <f>E9-I9</f>
        <v>7.4543018997932864E-2</v>
      </c>
    </row>
    <row r="10" spans="1:10" x14ac:dyDescent="0.3">
      <c r="A10" s="3" t="s">
        <v>57</v>
      </c>
      <c r="B10" s="3" t="s">
        <v>58</v>
      </c>
      <c r="C10" s="5">
        <v>65.98</v>
      </c>
      <c r="D10" s="5">
        <v>1.48</v>
      </c>
      <c r="E10" s="4">
        <v>0.105</v>
      </c>
      <c r="F10" s="6">
        <f>D10*(1+E10)</f>
        <v>1.6354</v>
      </c>
      <c r="G10" s="7">
        <v>0.89</v>
      </c>
      <c r="H10" s="4">
        <f>G10*0.061+0.003</f>
        <v>5.7290000000000001E-2</v>
      </c>
      <c r="I10" s="4">
        <f>H10-F10/C10</f>
        <v>3.2503701121551987E-2</v>
      </c>
      <c r="J10" s="4">
        <f>E10-I10</f>
        <v>7.2496298878448009E-2</v>
      </c>
    </row>
    <row r="11" spans="1:10" x14ac:dyDescent="0.3">
      <c r="A11" s="3" t="s">
        <v>100</v>
      </c>
      <c r="B11" s="3" t="s">
        <v>5</v>
      </c>
      <c r="C11" s="5">
        <v>82.76</v>
      </c>
      <c r="D11" s="5">
        <v>1.44</v>
      </c>
      <c r="E11" s="4">
        <v>0.1</v>
      </c>
      <c r="F11" s="6">
        <f>D11*(1+E11)</f>
        <v>1.5840000000000001</v>
      </c>
      <c r="G11" s="7">
        <v>0.75</v>
      </c>
      <c r="H11" s="4">
        <f>G11*0.061+0.003</f>
        <v>4.8750000000000002E-2</v>
      </c>
      <c r="I11" s="4">
        <f>H11-F11/C11</f>
        <v>2.9610318994683422E-2</v>
      </c>
      <c r="J11" s="4">
        <f>E11-I11</f>
        <v>7.038968100531659E-2</v>
      </c>
    </row>
    <row r="12" spans="1:10" x14ac:dyDescent="0.3">
      <c r="A12" s="3" t="s">
        <v>105</v>
      </c>
      <c r="B12" s="3" t="s">
        <v>48</v>
      </c>
      <c r="C12" s="5">
        <v>38.5</v>
      </c>
      <c r="D12" s="5">
        <v>1.2</v>
      </c>
      <c r="E12" s="4">
        <v>0.1</v>
      </c>
      <c r="F12" s="6">
        <f>D12*(1+E12)</f>
        <v>1.32</v>
      </c>
      <c r="G12" s="7">
        <v>1.02</v>
      </c>
      <c r="H12" s="4">
        <f>G12*0.061+0.003</f>
        <v>6.522E-2</v>
      </c>
      <c r="I12" s="4">
        <f>H12-F12/C12</f>
        <v>3.0934285714285713E-2</v>
      </c>
      <c r="J12" s="4">
        <f>E12-I12</f>
        <v>6.9065714285714286E-2</v>
      </c>
    </row>
    <row r="13" spans="1:10" x14ac:dyDescent="0.3">
      <c r="A13" s="3" t="s">
        <v>25</v>
      </c>
      <c r="B13" s="3" t="s">
        <v>26</v>
      </c>
      <c r="C13" s="5">
        <v>123.55</v>
      </c>
      <c r="D13" s="5">
        <v>3.56</v>
      </c>
      <c r="E13" s="4">
        <v>7.3749999999999996E-2</v>
      </c>
      <c r="F13" s="6">
        <f>D13*(1+E13)</f>
        <v>3.8225500000000001</v>
      </c>
      <c r="G13" s="7">
        <v>0.57999999999999996</v>
      </c>
      <c r="H13" s="4">
        <f>G13*0.061+0.003</f>
        <v>3.8379999999999997E-2</v>
      </c>
      <c r="I13" s="4">
        <f>H13-F13/C13</f>
        <v>7.44070416835289E-3</v>
      </c>
      <c r="J13" s="4">
        <f>E13-I13</f>
        <v>6.6309295831647103E-2</v>
      </c>
    </row>
    <row r="14" spans="1:10" x14ac:dyDescent="0.3">
      <c r="A14" s="3" t="s">
        <v>51</v>
      </c>
      <c r="B14" s="3" t="s">
        <v>52</v>
      </c>
      <c r="C14" s="5">
        <v>163.77000000000001</v>
      </c>
      <c r="D14" s="5">
        <v>4.43</v>
      </c>
      <c r="E14" s="4">
        <v>0.09</v>
      </c>
      <c r="F14" s="6">
        <f>D14*(1+E14)</f>
        <v>4.8287000000000004</v>
      </c>
      <c r="G14" s="7">
        <v>0.84</v>
      </c>
      <c r="H14" s="4">
        <f>G14*0.061+0.003</f>
        <v>5.4239999999999997E-2</v>
      </c>
      <c r="I14" s="4">
        <f>H14-F14/C14</f>
        <v>2.4755356902973678E-2</v>
      </c>
      <c r="J14" s="4">
        <f>E14-I14</f>
        <v>6.5244643097026322E-2</v>
      </c>
    </row>
    <row r="15" spans="1:10" x14ac:dyDescent="0.3">
      <c r="A15" s="3" t="s">
        <v>35</v>
      </c>
      <c r="B15" s="3" t="s">
        <v>36</v>
      </c>
      <c r="C15" s="5">
        <v>192.97</v>
      </c>
      <c r="D15" s="5">
        <v>0.96</v>
      </c>
      <c r="E15" s="4">
        <v>9.5000000000000001E-2</v>
      </c>
      <c r="F15" s="6">
        <f>D15*(1+E15)</f>
        <v>1.0511999999999999</v>
      </c>
      <c r="G15" s="7">
        <v>0.53</v>
      </c>
      <c r="H15" s="4">
        <f>G15*0.061+0.003</f>
        <v>3.533E-2</v>
      </c>
      <c r="I15" s="4">
        <f>H15-F15/C15</f>
        <v>2.9882521117272114E-2</v>
      </c>
      <c r="J15" s="4">
        <f>E15-I15</f>
        <v>6.5117478882727883E-2</v>
      </c>
    </row>
    <row r="16" spans="1:10" x14ac:dyDescent="0.3">
      <c r="A16" s="3" t="s">
        <v>3</v>
      </c>
      <c r="B16" s="3" t="s">
        <v>4</v>
      </c>
      <c r="C16" s="5">
        <v>54.74</v>
      </c>
      <c r="D16" s="5">
        <v>2.2799999999999998</v>
      </c>
      <c r="E16" s="4">
        <v>0.05</v>
      </c>
      <c r="F16" s="6">
        <f>D16*(1+E16)</f>
        <v>2.3939999999999997</v>
      </c>
      <c r="G16" s="7">
        <v>0.44</v>
      </c>
      <c r="H16" s="4">
        <f>G16*0.061+0.003</f>
        <v>2.9839999999999998E-2</v>
      </c>
      <c r="I16" s="4">
        <f>H16-F16/C16</f>
        <v>-1.3894015345268539E-2</v>
      </c>
      <c r="J16" s="4">
        <f>E16-I16</f>
        <v>6.3894015345268534E-2</v>
      </c>
    </row>
    <row r="17" spans="1:10" x14ac:dyDescent="0.3">
      <c r="A17" s="3" t="s">
        <v>7</v>
      </c>
      <c r="B17" s="3" t="s">
        <v>8</v>
      </c>
      <c r="C17" s="5">
        <v>95.37</v>
      </c>
      <c r="D17" s="5">
        <v>1.72</v>
      </c>
      <c r="E17" s="4">
        <v>0.08</v>
      </c>
      <c r="F17" s="6">
        <f>D17*(1+E17)</f>
        <v>1.8576000000000001</v>
      </c>
      <c r="G17" s="7">
        <v>0.54</v>
      </c>
      <c r="H17" s="4">
        <f>G17*0.061+0.003</f>
        <v>3.5940000000000007E-2</v>
      </c>
      <c r="I17" s="4">
        <f>H17-F17/C17</f>
        <v>1.646217678515257E-2</v>
      </c>
      <c r="J17" s="4">
        <f>E17-I17</f>
        <v>6.3537823214847439E-2</v>
      </c>
    </row>
    <row r="18" spans="1:10" x14ac:dyDescent="0.3">
      <c r="A18" s="3" t="s">
        <v>41</v>
      </c>
      <c r="B18" s="3" t="s">
        <v>42</v>
      </c>
      <c r="C18" s="5">
        <v>285.99</v>
      </c>
      <c r="D18" s="5">
        <v>3.35</v>
      </c>
      <c r="E18" s="4">
        <v>0.1</v>
      </c>
      <c r="F18" s="6">
        <f>D18*(1+E18)</f>
        <v>3.6850000000000005</v>
      </c>
      <c r="G18" s="7">
        <v>0.8</v>
      </c>
      <c r="H18" s="4">
        <f>G18*0.061+0.003</f>
        <v>5.1800000000000006E-2</v>
      </c>
      <c r="I18" s="4">
        <f>H18-F18/C18</f>
        <v>3.8914934088604497E-2</v>
      </c>
      <c r="J18" s="4">
        <f>E18-I18</f>
        <v>6.1085065911395509E-2</v>
      </c>
    </row>
    <row r="19" spans="1:10" x14ac:dyDescent="0.3">
      <c r="A19" s="3" t="s">
        <v>82</v>
      </c>
      <c r="B19" s="3" t="s">
        <v>83</v>
      </c>
      <c r="C19" s="5">
        <v>68.23</v>
      </c>
      <c r="D19" s="5">
        <v>2</v>
      </c>
      <c r="E19" s="4">
        <v>6.5000000000000002E-2</v>
      </c>
      <c r="F19" s="6">
        <f>D19*(1+E19)</f>
        <v>2.13</v>
      </c>
      <c r="G19" s="7">
        <v>0.53</v>
      </c>
      <c r="H19" s="4">
        <f>G19*0.061+0.003</f>
        <v>3.533E-2</v>
      </c>
      <c r="I19" s="4">
        <f>H19-F19/C19</f>
        <v>4.1120606771215054E-3</v>
      </c>
      <c r="J19" s="4">
        <f>E19-I19</f>
        <v>6.0887939322878497E-2</v>
      </c>
    </row>
    <row r="20" spans="1:10" x14ac:dyDescent="0.3">
      <c r="A20" s="3" t="s">
        <v>37</v>
      </c>
      <c r="B20" s="3" t="s">
        <v>38</v>
      </c>
      <c r="C20" s="5">
        <v>127.46</v>
      </c>
      <c r="D20" s="5">
        <v>3.08</v>
      </c>
      <c r="E20" s="4">
        <v>6.5000000000000002E-2</v>
      </c>
      <c r="F20" s="6">
        <f>D20*(1+E20)</f>
        <v>3.2801999999999998</v>
      </c>
      <c r="G20" s="7">
        <v>0.48</v>
      </c>
      <c r="H20" s="4">
        <f>G20*0.061+0.003</f>
        <v>3.2279999999999996E-2</v>
      </c>
      <c r="I20" s="4">
        <f>H20-F20/C20</f>
        <v>6.5448674093833321E-3</v>
      </c>
      <c r="J20" s="4">
        <f>E20-I20</f>
        <v>5.8455132590616674E-2</v>
      </c>
    </row>
    <row r="21" spans="1:10" x14ac:dyDescent="0.3">
      <c r="A21" s="3" t="s">
        <v>66</v>
      </c>
      <c r="B21" s="3" t="s">
        <v>67</v>
      </c>
      <c r="C21" s="5">
        <v>46.31</v>
      </c>
      <c r="D21" s="5">
        <v>1.24</v>
      </c>
      <c r="E21" s="4">
        <v>7.2499999999999995E-2</v>
      </c>
      <c r="F21" s="6">
        <f>D21*(1+E21)</f>
        <v>1.3299000000000001</v>
      </c>
      <c r="G21" s="7">
        <v>0.66</v>
      </c>
      <c r="H21" s="4">
        <f>G21*0.061+0.003</f>
        <v>4.3260000000000007E-2</v>
      </c>
      <c r="I21" s="4">
        <f>H21-F21/C21</f>
        <v>1.4542660332541573E-2</v>
      </c>
      <c r="J21" s="4">
        <f>E21-I21</f>
        <v>5.7957339667458418E-2</v>
      </c>
    </row>
    <row r="22" spans="1:10" x14ac:dyDescent="0.3">
      <c r="A22" s="3" t="s">
        <v>78</v>
      </c>
      <c r="B22" s="3" t="s">
        <v>79</v>
      </c>
      <c r="C22" s="5">
        <v>54.93</v>
      </c>
      <c r="D22" s="5">
        <v>1.9</v>
      </c>
      <c r="E22" s="4">
        <v>0.09</v>
      </c>
      <c r="F22" s="6">
        <f>D22*(1+E22)</f>
        <v>2.0710000000000002</v>
      </c>
      <c r="G22" s="7">
        <v>1.1299999999999999</v>
      </c>
      <c r="H22" s="4">
        <f>G22*0.061+0.003</f>
        <v>7.1929999999999994E-2</v>
      </c>
      <c r="I22" s="4">
        <f>H22-F22/C22</f>
        <v>3.4227469506644813E-2</v>
      </c>
      <c r="J22" s="4">
        <f>E22-I22</f>
        <v>5.5772530493355184E-2</v>
      </c>
    </row>
    <row r="23" spans="1:10" x14ac:dyDescent="0.3">
      <c r="A23" s="3" t="s">
        <v>2</v>
      </c>
      <c r="B23" s="3" t="s">
        <v>96</v>
      </c>
      <c r="C23" s="5">
        <v>97.46</v>
      </c>
      <c r="D23" s="5">
        <v>1.404936</v>
      </c>
      <c r="E23" s="4">
        <v>8.5099999999999995E-2</v>
      </c>
      <c r="F23" s="6">
        <f>D23*(1+E23)</f>
        <v>1.5244960535999998</v>
      </c>
      <c r="G23" s="7">
        <v>0.69</v>
      </c>
      <c r="H23" s="4">
        <f>G23*0.061+0.003</f>
        <v>4.5089999999999998E-2</v>
      </c>
      <c r="I23" s="4">
        <f>H23-F23/C23</f>
        <v>2.944772569669608E-2</v>
      </c>
      <c r="J23" s="4">
        <f>E23-I23</f>
        <v>5.5652274303303911E-2</v>
      </c>
    </row>
    <row r="24" spans="1:10" x14ac:dyDescent="0.3">
      <c r="A24" s="3" t="s">
        <v>59</v>
      </c>
      <c r="B24" s="3" t="s">
        <v>60</v>
      </c>
      <c r="C24" s="5">
        <v>69.53</v>
      </c>
      <c r="D24" s="5">
        <v>1.52</v>
      </c>
      <c r="E24" s="4">
        <v>7.0000000000000007E-2</v>
      </c>
      <c r="F24" s="6">
        <f>D24*(1+E24)</f>
        <v>1.6264000000000001</v>
      </c>
      <c r="G24" s="7">
        <v>0.56999999999999995</v>
      </c>
      <c r="H24" s="4">
        <f>G24*0.061+0.003</f>
        <v>3.7769999999999998E-2</v>
      </c>
      <c r="I24" s="4">
        <f>H24-F24/C24</f>
        <v>1.4378658133179921E-2</v>
      </c>
      <c r="J24" s="4">
        <f>E24-I24</f>
        <v>5.5621341866820086E-2</v>
      </c>
    </row>
    <row r="25" spans="1:10" x14ac:dyDescent="0.3">
      <c r="A25" s="3" t="s">
        <v>68</v>
      </c>
      <c r="B25" s="3" t="s">
        <v>69</v>
      </c>
      <c r="C25" s="5">
        <v>75.53</v>
      </c>
      <c r="D25" s="5">
        <v>1.52</v>
      </c>
      <c r="E25" s="4">
        <v>0.08</v>
      </c>
      <c r="F25" s="6">
        <f>D25*(1+E25)</f>
        <v>1.6416000000000002</v>
      </c>
      <c r="G25" s="7">
        <v>0.72</v>
      </c>
      <c r="H25" s="4">
        <f>G25*0.061+0.003</f>
        <v>4.6920000000000003E-2</v>
      </c>
      <c r="I25" s="4">
        <f>H25-F25/C25</f>
        <v>2.5185589831854892E-2</v>
      </c>
      <c r="J25" s="4">
        <f>E25-I25</f>
        <v>5.481441016814511E-2</v>
      </c>
    </row>
    <row r="26" spans="1:10" x14ac:dyDescent="0.3">
      <c r="A26" s="3" t="s">
        <v>33</v>
      </c>
      <c r="B26" s="3" t="s">
        <v>34</v>
      </c>
      <c r="C26" s="5">
        <v>106.61</v>
      </c>
      <c r="D26" s="5">
        <v>3</v>
      </c>
      <c r="E26" s="4">
        <v>0.06</v>
      </c>
      <c r="F26" s="6">
        <f>D26*(1+E26)</f>
        <v>3.18</v>
      </c>
      <c r="G26" s="7">
        <v>0.55000000000000004</v>
      </c>
      <c r="H26" s="4">
        <f>G26*0.061+0.003</f>
        <v>3.6550000000000006E-2</v>
      </c>
      <c r="I26" s="4">
        <f>H26-F26/C26</f>
        <v>6.7216536910233611E-3</v>
      </c>
      <c r="J26" s="4">
        <f>E26-I26</f>
        <v>5.327834630897664E-2</v>
      </c>
    </row>
    <row r="27" spans="1:10" x14ac:dyDescent="0.3">
      <c r="A27" s="3" t="s">
        <v>63</v>
      </c>
      <c r="B27" s="3" t="s">
        <v>64</v>
      </c>
      <c r="C27" s="5">
        <v>97.07</v>
      </c>
      <c r="D27" s="5">
        <v>2.63</v>
      </c>
      <c r="E27" s="4">
        <v>7.4999999999999997E-2</v>
      </c>
      <c r="F27" s="6">
        <f>D27*(1+E27)</f>
        <v>2.8272499999999998</v>
      </c>
      <c r="G27" s="7">
        <v>0.8</v>
      </c>
      <c r="H27" s="4">
        <f>G27*0.061+0.003</f>
        <v>5.1800000000000006E-2</v>
      </c>
      <c r="I27" s="4">
        <f>H27-F27/C27</f>
        <v>2.2674111465952412E-2</v>
      </c>
      <c r="J27" s="4">
        <f>E27-I27</f>
        <v>5.2325888534047585E-2</v>
      </c>
    </row>
    <row r="28" spans="1:10" x14ac:dyDescent="0.3">
      <c r="A28" s="3" t="s">
        <v>23</v>
      </c>
      <c r="B28" s="3" t="s">
        <v>24</v>
      </c>
      <c r="C28" s="5">
        <v>39.1</v>
      </c>
      <c r="D28" s="5">
        <v>1.92</v>
      </c>
      <c r="E28" s="4">
        <v>0.05</v>
      </c>
      <c r="F28" s="6">
        <f>D28*(1+E28)</f>
        <v>2.016</v>
      </c>
      <c r="G28" s="7">
        <v>0.78</v>
      </c>
      <c r="H28" s="4">
        <f>G28*0.061+0.003</f>
        <v>5.058E-2</v>
      </c>
      <c r="I28" s="4">
        <f>H28-F28/C28</f>
        <v>-9.8010230179027685E-4</v>
      </c>
      <c r="J28" s="4">
        <f>E28-I28</f>
        <v>5.098010230179028E-2</v>
      </c>
    </row>
    <row r="29" spans="1:10" x14ac:dyDescent="0.3">
      <c r="A29" s="3" t="s">
        <v>103</v>
      </c>
      <c r="B29" s="3" t="s">
        <v>45</v>
      </c>
      <c r="C29" s="5">
        <v>95.34</v>
      </c>
      <c r="D29" s="5">
        <v>1.44</v>
      </c>
      <c r="E29" s="4">
        <v>0.11</v>
      </c>
      <c r="F29" s="6">
        <f>D29*(1+E29)</f>
        <v>1.5984</v>
      </c>
      <c r="G29" s="7">
        <v>1.2</v>
      </c>
      <c r="H29" s="4">
        <f>G29*0.061+0.003</f>
        <v>7.6200000000000004E-2</v>
      </c>
      <c r="I29" s="4">
        <f>H29-F29/C29</f>
        <v>5.9434738829452494E-2</v>
      </c>
      <c r="J29" s="4">
        <f>E29-I29</f>
        <v>5.0565261170547507E-2</v>
      </c>
    </row>
    <row r="30" spans="1:10" x14ac:dyDescent="0.3">
      <c r="A30" s="3" t="s">
        <v>19</v>
      </c>
      <c r="B30" s="3" t="s">
        <v>20</v>
      </c>
      <c r="C30" s="5">
        <v>83.07</v>
      </c>
      <c r="D30" s="5">
        <v>2.2400000000000002</v>
      </c>
      <c r="E30" s="4">
        <v>0.08</v>
      </c>
      <c r="F30" s="6">
        <f>D30*(1+E30)</f>
        <v>2.4192000000000005</v>
      </c>
      <c r="G30" s="7">
        <v>0.92</v>
      </c>
      <c r="H30" s="4">
        <f>G30*0.061+0.003</f>
        <v>5.9120000000000006E-2</v>
      </c>
      <c r="I30" s="4">
        <f>H30-F30/C30</f>
        <v>2.9997573131094257E-2</v>
      </c>
      <c r="J30" s="4">
        <f>E30-I30</f>
        <v>5.0002426868905742E-2</v>
      </c>
    </row>
    <row r="31" spans="1:10" x14ac:dyDescent="0.3">
      <c r="A31" s="3" t="s">
        <v>91</v>
      </c>
      <c r="B31" s="3" t="s">
        <v>92</v>
      </c>
      <c r="C31" s="5">
        <v>96.57</v>
      </c>
      <c r="D31" s="5">
        <v>4.28</v>
      </c>
      <c r="E31" s="4">
        <v>7.0000000000000007E-2</v>
      </c>
      <c r="F31" s="6">
        <f>D31*(1+E31)</f>
        <v>4.5796000000000001</v>
      </c>
      <c r="G31" s="7">
        <v>1.06</v>
      </c>
      <c r="H31" s="4">
        <f>G31*0.061+0.003</f>
        <v>6.7659999999999998E-2</v>
      </c>
      <c r="I31" s="4">
        <f>H31-F31/C31</f>
        <v>2.0237404991198089E-2</v>
      </c>
      <c r="J31" s="4">
        <f>E31-I31</f>
        <v>4.9762595008801917E-2</v>
      </c>
    </row>
    <row r="32" spans="1:10" x14ac:dyDescent="0.3">
      <c r="A32" s="3" t="s">
        <v>101</v>
      </c>
      <c r="B32" s="3" t="s">
        <v>65</v>
      </c>
      <c r="C32" s="5">
        <v>88.5</v>
      </c>
      <c r="D32" s="5">
        <v>2.12</v>
      </c>
      <c r="E32" s="4">
        <v>7.4999999999999997E-2</v>
      </c>
      <c r="F32" s="6">
        <f>D32*(1+E32)</f>
        <v>2.2789999999999999</v>
      </c>
      <c r="G32" s="7">
        <v>0.79</v>
      </c>
      <c r="H32" s="4">
        <f>G32*0.061+0.003</f>
        <v>5.1190000000000006E-2</v>
      </c>
      <c r="I32" s="4">
        <f>H32-F32/C32</f>
        <v>2.5438587570621476E-2</v>
      </c>
      <c r="J32" s="4">
        <f>E32-I32</f>
        <v>4.9561412429378518E-2</v>
      </c>
    </row>
    <row r="33" spans="1:10" x14ac:dyDescent="0.3">
      <c r="A33" s="3" t="s">
        <v>43</v>
      </c>
      <c r="B33" s="3" t="s">
        <v>44</v>
      </c>
      <c r="C33" s="5">
        <v>136.08000000000001</v>
      </c>
      <c r="D33" s="5">
        <v>3.68</v>
      </c>
      <c r="E33" s="4">
        <v>5.5E-2</v>
      </c>
      <c r="F33" s="6">
        <f>D33*(1+E33)</f>
        <v>3.8824000000000001</v>
      </c>
      <c r="G33" s="7">
        <v>0.53</v>
      </c>
      <c r="H33" s="4">
        <f>G33*0.061+0.003</f>
        <v>3.533E-2</v>
      </c>
      <c r="I33" s="4">
        <f>H33-F33/C33</f>
        <v>6.7997236919459178E-3</v>
      </c>
      <c r="J33" s="4">
        <f>E33-I33</f>
        <v>4.8200276308054082E-2</v>
      </c>
    </row>
    <row r="34" spans="1:10" x14ac:dyDescent="0.3">
      <c r="A34" s="3" t="s">
        <v>11</v>
      </c>
      <c r="B34" s="3" t="s">
        <v>12</v>
      </c>
      <c r="C34" s="5">
        <v>53.49</v>
      </c>
      <c r="D34" s="5">
        <v>1.32</v>
      </c>
      <c r="E34" s="4">
        <v>0.09</v>
      </c>
      <c r="F34" s="6">
        <f>D34*(1+E34)</f>
        <v>1.4388000000000001</v>
      </c>
      <c r="G34" s="7">
        <v>1.1000000000000001</v>
      </c>
      <c r="H34" s="4">
        <f>G34*0.061+0.003</f>
        <v>7.010000000000001E-2</v>
      </c>
      <c r="I34" s="4">
        <f>H34-F34/C34</f>
        <v>4.3201514301738651E-2</v>
      </c>
      <c r="J34" s="4">
        <f>E34-I34</f>
        <v>4.6798485698261345E-2</v>
      </c>
    </row>
    <row r="35" spans="1:10" x14ac:dyDescent="0.3">
      <c r="A35" s="3" t="s">
        <v>21</v>
      </c>
      <c r="B35" s="3" t="s">
        <v>22</v>
      </c>
      <c r="C35" s="5">
        <v>108.12</v>
      </c>
      <c r="D35" s="5">
        <v>1.44</v>
      </c>
      <c r="E35" s="4">
        <v>0.1</v>
      </c>
      <c r="F35" s="6">
        <f>D35*(1+E35)</f>
        <v>1.5840000000000001</v>
      </c>
      <c r="G35" s="7">
        <v>1.0900000000000001</v>
      </c>
      <c r="H35" s="4">
        <f>G35*0.061+0.003</f>
        <v>6.949000000000001E-2</v>
      </c>
      <c r="I35" s="4">
        <f>H35-F35/C35</f>
        <v>5.4839611542730309E-2</v>
      </c>
      <c r="J35" s="4">
        <f>E35-I35</f>
        <v>4.5160388457269697E-2</v>
      </c>
    </row>
    <row r="36" spans="1:10" x14ac:dyDescent="0.3">
      <c r="A36" s="3" t="s">
        <v>49</v>
      </c>
      <c r="B36" s="3" t="s">
        <v>50</v>
      </c>
      <c r="C36" s="5">
        <v>100.18</v>
      </c>
      <c r="D36" s="5">
        <v>2.2000000000000002</v>
      </c>
      <c r="E36" s="4">
        <v>8.5000000000000006E-2</v>
      </c>
      <c r="F36" s="6">
        <f>D36*(1+E36)</f>
        <v>2.387</v>
      </c>
      <c r="G36" s="7">
        <v>1.02</v>
      </c>
      <c r="H36" s="4">
        <f>G36*0.061+0.003</f>
        <v>6.522E-2</v>
      </c>
      <c r="I36" s="4">
        <f>H36-F36/C36</f>
        <v>4.1392888800159719E-2</v>
      </c>
      <c r="J36" s="4">
        <f>E36-I36</f>
        <v>4.3607111199840287E-2</v>
      </c>
    </row>
    <row r="37" spans="1:10" x14ac:dyDescent="0.3">
      <c r="A37" s="3" t="s">
        <v>87</v>
      </c>
      <c r="B37" s="3" t="s">
        <v>88</v>
      </c>
      <c r="C37" s="5">
        <v>32.729999999999997</v>
      </c>
      <c r="D37" s="5">
        <v>2.2999999999999998</v>
      </c>
      <c r="E37" s="4">
        <v>5.5E-2</v>
      </c>
      <c r="F37" s="6">
        <f>D37*(1+E37)</f>
        <v>2.4264999999999999</v>
      </c>
      <c r="G37" s="7">
        <v>1.36</v>
      </c>
      <c r="H37" s="4">
        <f>G37*0.061+0.003</f>
        <v>8.5960000000000009E-2</v>
      </c>
      <c r="I37" s="4">
        <f>H37-F37/C37</f>
        <v>1.182312251756798E-2</v>
      </c>
      <c r="J37" s="4">
        <f>E37-I37</f>
        <v>4.317687748243202E-2</v>
      </c>
    </row>
    <row r="38" spans="1:10" x14ac:dyDescent="0.3">
      <c r="A38" s="3" t="s">
        <v>102</v>
      </c>
      <c r="B38" s="3" t="s">
        <v>84</v>
      </c>
      <c r="C38" s="5">
        <v>140.19</v>
      </c>
      <c r="D38" s="5">
        <v>3.24</v>
      </c>
      <c r="E38" s="4">
        <v>8.5000000000000006E-2</v>
      </c>
      <c r="F38" s="6">
        <f>D38*(1+E38)</f>
        <v>3.5154000000000001</v>
      </c>
      <c r="G38" s="7">
        <v>1.05</v>
      </c>
      <c r="H38" s="4">
        <f>G38*0.061+0.003</f>
        <v>6.7049999999999998E-2</v>
      </c>
      <c r="I38" s="4">
        <f>H38-F38/C38</f>
        <v>4.197403167130323E-2</v>
      </c>
      <c r="J38" s="4">
        <f>E38-I38</f>
        <v>4.3025968328696776E-2</v>
      </c>
    </row>
    <row r="39" spans="1:10" x14ac:dyDescent="0.3">
      <c r="A39" s="3" t="s">
        <v>76</v>
      </c>
      <c r="B39" s="3" t="s">
        <v>77</v>
      </c>
      <c r="C39" s="5">
        <v>79.56</v>
      </c>
      <c r="D39" s="5">
        <v>1.55</v>
      </c>
      <c r="E39" s="4">
        <v>7.0000000000000007E-2</v>
      </c>
      <c r="F39" s="6">
        <f>D39*(1+E39)</f>
        <v>1.6585000000000001</v>
      </c>
      <c r="G39" s="7">
        <v>0.77</v>
      </c>
      <c r="H39" s="4">
        <f>G39*0.061+0.003</f>
        <v>4.9970000000000001E-2</v>
      </c>
      <c r="I39" s="4">
        <f>H39-F39/C39</f>
        <v>2.9124097536450479E-2</v>
      </c>
      <c r="J39" s="4">
        <f>E39-I39</f>
        <v>4.0875902463549524E-2</v>
      </c>
    </row>
    <row r="40" spans="1:10" x14ac:dyDescent="0.3">
      <c r="A40" s="3" t="s">
        <v>46</v>
      </c>
      <c r="B40" s="3" t="s">
        <v>47</v>
      </c>
      <c r="C40" s="5">
        <v>75.22</v>
      </c>
      <c r="D40" s="5">
        <v>2.68</v>
      </c>
      <c r="E40" s="4">
        <v>3.5000000000000003E-2</v>
      </c>
      <c r="F40" s="6">
        <f>D40*(1+E40)</f>
        <v>2.7738</v>
      </c>
      <c r="G40" s="7">
        <v>0.49</v>
      </c>
      <c r="H40" s="4">
        <f>G40*0.061+0.003</f>
        <v>3.2890000000000003E-2</v>
      </c>
      <c r="I40" s="4">
        <f>H40-F40/C40</f>
        <v>-3.9858308960382879E-3</v>
      </c>
      <c r="J40" s="4">
        <f>E40-I40</f>
        <v>3.8985830896038291E-2</v>
      </c>
    </row>
    <row r="41" spans="1:10" x14ac:dyDescent="0.3">
      <c r="A41" s="3" t="s">
        <v>74</v>
      </c>
      <c r="B41" s="3" t="s">
        <v>75</v>
      </c>
      <c r="C41" s="5">
        <v>84.19</v>
      </c>
      <c r="D41" s="5">
        <v>2.92</v>
      </c>
      <c r="E41" s="4">
        <v>0.06</v>
      </c>
      <c r="F41" s="6">
        <f>D41*(1+E41)</f>
        <v>3.0952000000000002</v>
      </c>
      <c r="G41" s="7">
        <v>0.96</v>
      </c>
      <c r="H41" s="4">
        <f>G41*0.061+0.003</f>
        <v>6.1559999999999997E-2</v>
      </c>
      <c r="I41" s="4">
        <f>H41-F41/C41</f>
        <v>2.4795538662548987E-2</v>
      </c>
      <c r="J41" s="4">
        <f>E41-I41</f>
        <v>3.5204461337451011E-2</v>
      </c>
    </row>
    <row r="42" spans="1:10" x14ac:dyDescent="0.3">
      <c r="A42" s="3" t="s">
        <v>104</v>
      </c>
      <c r="B42" s="3" t="s">
        <v>6</v>
      </c>
      <c r="C42" s="5">
        <v>101.12</v>
      </c>
      <c r="D42" s="5">
        <v>2.2000000000000002</v>
      </c>
      <c r="E42" s="4">
        <v>8.5000000000000006E-2</v>
      </c>
      <c r="F42" s="6">
        <f>D42*(1+E42)</f>
        <v>2.387</v>
      </c>
      <c r="G42" s="7">
        <v>1.1599999999999999</v>
      </c>
      <c r="H42" s="4">
        <f>G42*0.061+0.003</f>
        <v>7.3759999999999992E-2</v>
      </c>
      <c r="I42" s="4">
        <f>H42-F42/C42</f>
        <v>5.0154382911392403E-2</v>
      </c>
      <c r="J42" s="4">
        <f>E42-I42</f>
        <v>3.4845617088607603E-2</v>
      </c>
    </row>
    <row r="43" spans="1:10" x14ac:dyDescent="0.3">
      <c r="A43" s="3" t="s">
        <v>17</v>
      </c>
      <c r="B43" s="3" t="s">
        <v>18</v>
      </c>
      <c r="C43" s="5">
        <v>65.8</v>
      </c>
      <c r="D43" s="5">
        <v>1.92</v>
      </c>
      <c r="E43" s="4">
        <v>7.4999999999999997E-2</v>
      </c>
      <c r="F43" s="6">
        <f>D43*(1+E43)</f>
        <v>2.0640000000000001</v>
      </c>
      <c r="G43" s="7">
        <v>1.1599999999999999</v>
      </c>
      <c r="H43" s="4">
        <f>G43*0.061+0.003</f>
        <v>7.3759999999999992E-2</v>
      </c>
      <c r="I43" s="4">
        <f>H43-F43/C43</f>
        <v>4.2392218844984793E-2</v>
      </c>
      <c r="J43" s="4">
        <f>E43-I43</f>
        <v>3.2607781155015204E-2</v>
      </c>
    </row>
    <row r="44" spans="1:10" x14ac:dyDescent="0.3">
      <c r="A44" s="3" t="s">
        <v>72</v>
      </c>
      <c r="B44" s="3" t="s">
        <v>73</v>
      </c>
      <c r="C44" s="5">
        <v>38.69</v>
      </c>
      <c r="D44" s="5">
        <v>0.72</v>
      </c>
      <c r="E44" s="4">
        <v>0.106</v>
      </c>
      <c r="F44" s="6">
        <f>D44*(1+E44)</f>
        <v>0.79632000000000003</v>
      </c>
      <c r="G44" s="7">
        <v>1.51</v>
      </c>
      <c r="H44" s="4">
        <f>G44*0.061+0.003</f>
        <v>9.511E-2</v>
      </c>
      <c r="I44" s="4">
        <f>H44-F44/C44</f>
        <v>7.4527937451537865E-2</v>
      </c>
      <c r="J44" s="4">
        <f>E44-I44</f>
        <v>3.1472062548462132E-2</v>
      </c>
    </row>
    <row r="45" spans="1:10" x14ac:dyDescent="0.3">
      <c r="A45" s="3" t="s">
        <v>80</v>
      </c>
      <c r="B45" s="3" t="s">
        <v>81</v>
      </c>
      <c r="C45" s="5">
        <v>73.33</v>
      </c>
      <c r="D45" s="5">
        <v>1.1200000000000001</v>
      </c>
      <c r="E45" s="4">
        <v>7.4999999999999997E-2</v>
      </c>
      <c r="F45" s="6">
        <f>D45*(1+E45)</f>
        <v>1.204</v>
      </c>
      <c r="G45" s="7">
        <v>1.02</v>
      </c>
      <c r="H45" s="4">
        <f>G45*0.061+0.003</f>
        <v>6.522E-2</v>
      </c>
      <c r="I45" s="4">
        <f>H45-F45/C45</f>
        <v>4.8801071866903037E-2</v>
      </c>
      <c r="J45" s="4">
        <f>E45-I45</f>
        <v>2.619892813309696E-2</v>
      </c>
    </row>
    <row r="46" spans="1:10" x14ac:dyDescent="0.3">
      <c r="A46" s="3" t="s">
        <v>89</v>
      </c>
      <c r="B46" s="3" t="s">
        <v>90</v>
      </c>
      <c r="C46" s="5">
        <v>66.239999999999995</v>
      </c>
      <c r="D46" s="5">
        <v>1.68</v>
      </c>
      <c r="E46" s="4">
        <v>7.0000000000000007E-2</v>
      </c>
      <c r="F46" s="6">
        <f>D46*(1+E46)</f>
        <v>1.7976000000000001</v>
      </c>
      <c r="G46" s="7">
        <v>1.1299999999999999</v>
      </c>
      <c r="H46" s="4">
        <f>G46*0.061+0.003</f>
        <v>7.1929999999999994E-2</v>
      </c>
      <c r="I46" s="4">
        <f>H46-F46/C46</f>
        <v>4.4792318840579701E-2</v>
      </c>
      <c r="J46" s="4">
        <f>E46-I46</f>
        <v>2.5207681159420306E-2</v>
      </c>
    </row>
    <row r="47" spans="1:10" x14ac:dyDescent="0.3">
      <c r="A47" s="3" t="s">
        <v>13</v>
      </c>
      <c r="B47" s="3" t="s">
        <v>14</v>
      </c>
      <c r="C47" s="5">
        <v>89.88</v>
      </c>
      <c r="D47" s="5">
        <v>1.05</v>
      </c>
      <c r="E47" s="4">
        <v>6.7000000000000004E-2</v>
      </c>
      <c r="F47" s="6">
        <f>D47*(1+E47)</f>
        <v>1.12035</v>
      </c>
      <c r="G47" s="7">
        <v>0.89</v>
      </c>
      <c r="H47" s="4">
        <f>G47*0.061+0.003</f>
        <v>5.7290000000000001E-2</v>
      </c>
      <c r="I47" s="4">
        <f>H47-F47/C47</f>
        <v>4.482504672897196E-2</v>
      </c>
      <c r="J47" s="4">
        <f>E47-I47</f>
        <v>2.2174953271028044E-2</v>
      </c>
    </row>
    <row r="48" spans="1:10" x14ac:dyDescent="0.3">
      <c r="A48" s="3" t="s">
        <v>70</v>
      </c>
      <c r="B48" s="3" t="s">
        <v>71</v>
      </c>
      <c r="C48" s="5">
        <v>73.010000000000005</v>
      </c>
      <c r="D48" s="5">
        <v>2.16</v>
      </c>
      <c r="E48" s="4">
        <v>0.08</v>
      </c>
      <c r="F48" s="6">
        <f>D48*(1+E48)</f>
        <v>2.3328000000000002</v>
      </c>
      <c r="G48" s="7">
        <v>1.56</v>
      </c>
      <c r="H48" s="4">
        <f>G48*0.061+0.003</f>
        <v>9.8159999999999997E-2</v>
      </c>
      <c r="I48" s="4">
        <f>H48-F48/C48</f>
        <v>6.6208212573620057E-2</v>
      </c>
      <c r="J48" s="4">
        <f>E48-I48</f>
        <v>1.3791787426379945E-2</v>
      </c>
    </row>
    <row r="49" spans="1:10" x14ac:dyDescent="0.3">
      <c r="A49" s="3" t="s">
        <v>61</v>
      </c>
      <c r="B49" s="3" t="s">
        <v>62</v>
      </c>
      <c r="C49" s="5">
        <v>63.03</v>
      </c>
      <c r="D49" s="5">
        <v>1.64</v>
      </c>
      <c r="E49" s="4">
        <v>7.4999999999999997E-2</v>
      </c>
      <c r="F49" s="6">
        <f>D49*(1+E49)</f>
        <v>1.7629999999999999</v>
      </c>
      <c r="G49" s="7">
        <v>1.46</v>
      </c>
      <c r="H49" s="4">
        <f>G49*0.061+0.003</f>
        <v>9.2060000000000003E-2</v>
      </c>
      <c r="I49" s="4">
        <f>H49-F49/C49</f>
        <v>6.4089192448040622E-2</v>
      </c>
      <c r="J49" s="4">
        <f>E49-I49</f>
        <v>1.0910807551959376E-2</v>
      </c>
    </row>
    <row r="50" spans="1:10" x14ac:dyDescent="0.3">
      <c r="A50" s="3" t="s">
        <v>0</v>
      </c>
      <c r="B50" s="3" t="s">
        <v>1</v>
      </c>
      <c r="C50" s="5">
        <v>47.57</v>
      </c>
      <c r="D50" s="5">
        <v>1.28</v>
      </c>
      <c r="E50" s="4">
        <v>3.5000000000000003E-2</v>
      </c>
      <c r="F50" s="6">
        <f>D50*(1+E50)</f>
        <v>1.3248</v>
      </c>
      <c r="G50" s="7">
        <v>1.06</v>
      </c>
      <c r="H50" s="4">
        <f>G50*0.061+0.003</f>
        <v>6.7659999999999998E-2</v>
      </c>
      <c r="I50" s="4">
        <f>H50-F50/C50</f>
        <v>3.9810515030481393E-2</v>
      </c>
      <c r="J50" s="4">
        <f>E50-I50</f>
        <v>-4.8105150304813896E-3</v>
      </c>
    </row>
    <row r="51" spans="1:10" x14ac:dyDescent="0.3">
      <c r="A51" s="3" t="s">
        <v>85</v>
      </c>
      <c r="B51" s="3" t="s">
        <v>86</v>
      </c>
      <c r="C51" s="5">
        <v>46.28</v>
      </c>
      <c r="D51" s="5">
        <v>1.5</v>
      </c>
      <c r="E51" s="4">
        <v>4.4999999999999998E-2</v>
      </c>
      <c r="F51" s="6">
        <f>D51*(1+E51)</f>
        <v>1.5674999999999999</v>
      </c>
      <c r="G51" s="7">
        <v>1.45</v>
      </c>
      <c r="H51" s="4">
        <f>G51*0.061+0.003</f>
        <v>9.1450000000000004E-2</v>
      </c>
      <c r="I51" s="4">
        <f>H51-F51/C51</f>
        <v>5.7580077787381168E-2</v>
      </c>
      <c r="J51" s="4">
        <f>E51-I51</f>
        <v>-1.2580077787381169E-2</v>
      </c>
    </row>
  </sheetData>
  <autoFilter ref="A1:J51">
    <sortState ref="A2:J51">
      <sortCondition descending="1" ref="J1:J5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 Aristocrats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Canyon Lake</dc:creator>
  <cp:lastModifiedBy>Owner</cp:lastModifiedBy>
  <dcterms:created xsi:type="dcterms:W3CDTF">2015-07-13T14:34:01Z</dcterms:created>
  <dcterms:modified xsi:type="dcterms:W3CDTF">2016-03-17T16:31:34Z</dcterms:modified>
</cp:coreProperties>
</file>